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100" yWindow="585" windowWidth="15195" windowHeight="11640" activeTab="0"/>
  </bookViews>
  <sheets>
    <sheet name="Reisekostenabrechnung Spieler" sheetId="1" r:id="rId1"/>
    <sheet name="Übersicht der Spesensätze neu" sheetId="2" r:id="rId2"/>
    <sheet name="Ergänzung zur Gruppenreise" sheetId="3" r:id="rId3"/>
  </sheets>
  <definedNames>
    <definedName name="_xlnm.Print_Area" localSheetId="2">'Ergänzung zur Gruppenreise'!$A$1:$I$34</definedName>
    <definedName name="_xlnm.Print_Area" localSheetId="0">'Reisekostenabrechnung Spieler'!$A$1:$P$56</definedName>
  </definedNames>
  <calcPr fullCalcOnLoad="1"/>
</workbook>
</file>

<file path=xl/sharedStrings.xml><?xml version="1.0" encoding="utf-8"?>
<sst xmlns="http://schemas.openxmlformats.org/spreadsheetml/2006/main" count="332" uniqueCount="312">
  <si>
    <t>Anschrift</t>
  </si>
  <si>
    <t>Name, Vorname</t>
  </si>
  <si>
    <t>Ort, Datum</t>
  </si>
  <si>
    <t>Unterschrift Reisender</t>
  </si>
  <si>
    <t>Teilnehmer</t>
  </si>
  <si>
    <t>Summe Tagespauschalen</t>
  </si>
  <si>
    <t xml:space="preserve"> </t>
  </si>
  <si>
    <t>Betrag in EUR</t>
  </si>
  <si>
    <t>km</t>
  </si>
  <si>
    <t>à 0,20 €</t>
  </si>
  <si>
    <t>Tage</t>
  </si>
  <si>
    <t>Land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</si>
  <si>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</si>
  <si>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</si>
  <si>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</si>
  <si>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</si>
  <si>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</si>
  <si>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</si>
  <si>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</si>
  <si>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</si>
  <si>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</si>
  <si>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</si>
  <si>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</si>
  <si>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</si>
  <si>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 (Canberra)</t>
  </si>
  <si>
    <t>Australien (Sydney)</t>
  </si>
  <si>
    <t>Australien (Rest)</t>
  </si>
  <si>
    <t>Bahrain</t>
  </si>
  <si>
    <t>Bangladesch</t>
  </si>
  <si>
    <t>Barbados</t>
  </si>
  <si>
    <t>Belgien</t>
  </si>
  <si>
    <t>Benin</t>
  </si>
  <si>
    <t>Bolivien</t>
  </si>
  <si>
    <t>Bosnien + Herzegowina</t>
  </si>
  <si>
    <t>Botsuana</t>
  </si>
  <si>
    <t>Brasilien (Brasilia)</t>
  </si>
  <si>
    <t>Brasilien (Rio de Janeiro)</t>
  </si>
  <si>
    <t>Brasilien (Sao Paulo)</t>
  </si>
  <si>
    <t>Brasilien (Rest)</t>
  </si>
  <si>
    <t>Brunei</t>
  </si>
  <si>
    <t>Bulgarien</t>
  </si>
  <si>
    <t>Burkina Faso</t>
  </si>
  <si>
    <t>Burundi</t>
  </si>
  <si>
    <t>Chile</t>
  </si>
  <si>
    <t>China (Chengdu)</t>
  </si>
  <si>
    <t>China (Hongkong)</t>
  </si>
  <si>
    <t>China (Peking)</t>
  </si>
  <si>
    <t>China (Shanghai)</t>
  </si>
  <si>
    <t>China (Rest)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</si>
  <si>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</si>
  <si>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</si>
  <si>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</si>
  <si>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</si>
  <si>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</si>
  <si>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</si>
  <si>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</si>
  <si>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</si>
  <si>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</si>
  <si>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</si>
  <si>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</si>
  <si>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</si>
  <si>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 (Lyon)</t>
  </si>
  <si>
    <t>Frankreich (Marseille)</t>
  </si>
  <si>
    <t>Frankreich (Paris)</t>
  </si>
  <si>
    <t>Frankreich (Straßburg)</t>
  </si>
  <si>
    <t>Frankreich (Rest)</t>
  </si>
  <si>
    <t>Gabun</t>
  </si>
  <si>
    <t>Gambia</t>
  </si>
  <si>
    <t>Georgien</t>
  </si>
  <si>
    <t>Ghana</t>
  </si>
  <si>
    <t>Grenada</t>
  </si>
  <si>
    <t>Griechenland (Athen)</t>
  </si>
  <si>
    <t>Griechenland (Rest)</t>
  </si>
  <si>
    <t>Großbritannien (London)</t>
  </si>
  <si>
    <t>Großbritannien + Nordirland (Rest)</t>
  </si>
  <si>
    <t>Guatemala</t>
  </si>
  <si>
    <t>Guinea</t>
  </si>
  <si>
    <t>Guinea-Bissau</t>
  </si>
  <si>
    <t>Guyana</t>
  </si>
  <si>
    <t>Haiti</t>
  </si>
  <si>
    <t>Honduras</t>
  </si>
  <si>
    <t>Indien (Chennai)</t>
  </si>
  <si>
    <t>Indien (Kalkutta)</t>
  </si>
  <si>
    <t>Indien (Mumbai)</t>
  </si>
  <si>
    <t>Indien (Neu Delhi)</t>
  </si>
  <si>
    <t>Indien (Rest)</t>
  </si>
  <si>
    <t>Indonesien</t>
  </si>
  <si>
    <t>Iran</t>
  </si>
  <si>
    <t>Irland</t>
  </si>
  <si>
    <t>Island</t>
  </si>
  <si>
    <t>Israel</t>
  </si>
  <si>
    <t>Italien (Mailand)</t>
  </si>
  <si>
    <t>Italien (Rom)</t>
  </si>
  <si>
    <t>Italien (Rest)</t>
  </si>
  <si>
    <t>Jamaika</t>
  </si>
  <si>
    <t>Japan (Tokio)</t>
  </si>
  <si>
    <t>Japan (Rest)</t>
  </si>
  <si>
    <t>Jemen</t>
  </si>
  <si>
    <t>Jordanien</t>
  </si>
  <si>
    <t>Kambodscha</t>
  </si>
  <si>
    <t>Kamerun</t>
  </si>
  <si>
    <t>Kanada (Ottawa)</t>
  </si>
  <si>
    <t>Kanada (Toronto)</t>
  </si>
  <si>
    <t>Kanada (Vancouver)</t>
  </si>
  <si>
    <t>Kanada (Rest)</t>
  </si>
  <si>
    <t>Kap Verde</t>
  </si>
  <si>
    <t>Kasachstan</t>
  </si>
  <si>
    <t>Katar</t>
  </si>
  <si>
    <t>Kenia</t>
  </si>
  <si>
    <t>Kirgisistan</t>
  </si>
  <si>
    <t>Kolumbien</t>
  </si>
  <si>
    <t>Kongo (Republik)</t>
  </si>
  <si>
    <t>Kongo (Demokratische Republik)</t>
  </si>
  <si>
    <t>Korea (Demokratische Volksrepublik)</t>
  </si>
  <si>
    <t>Korea (Republik)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</si>
  <si>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</si>
  <si>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</si>
  <si>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</si>
  <si>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</si>
  <si>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</si>
  <si>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</si>
  <si>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</si>
  <si>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</si>
  <si>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</si>
  <si>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</si>
  <si>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</si>
  <si>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</si>
  <si>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</si>
  <si>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</si>
  <si>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</si>
  <si>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</si>
  <si>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</si>
  <si>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</si>
  <si>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</si>
  <si>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</si>
  <si>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</si>
  <si>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</si>
  <si>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</si>
  <si>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</si>
  <si>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</si>
  <si>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 (Republik)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</si>
  <si>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</si>
  <si>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</si>
  <si>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</si>
  <si>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</si>
  <si>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</si>
  <si>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</si>
  <si>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</si>
  <si>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</si>
  <si>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</si>
  <si>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</si>
  <si>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</si>
  <si>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</si>
  <si>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</si>
  <si>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</si>
  <si>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</si>
  <si>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 (Islamabad)</t>
  </si>
  <si>
    <t>Pakistan (Rest)</t>
  </si>
  <si>
    <t>Palau</t>
  </si>
  <si>
    <t>Panama</t>
  </si>
  <si>
    <t>Papua-Neuguinea</t>
  </si>
  <si>
    <t>Paraguay</t>
  </si>
  <si>
    <t>Peru</t>
  </si>
  <si>
    <t>Philippinen</t>
  </si>
  <si>
    <t>Polen (Breslau)</t>
  </si>
  <si>
    <t>Polen (Danzig)</t>
  </si>
  <si>
    <t>Polen (Krakau)</t>
  </si>
  <si>
    <t>Polen (Warschau)</t>
  </si>
  <si>
    <t>Polen (Rest)</t>
  </si>
  <si>
    <t>Portugal</t>
  </si>
  <si>
    <t>Ruanda</t>
  </si>
  <si>
    <t>Rumänien (Bukarest)</t>
  </si>
  <si>
    <t>Rumänien (Rest)</t>
  </si>
  <si>
    <t>Russische Föderation (Moskau)</t>
  </si>
  <si>
    <t>Russische Föderation (St. Petersburg)</t>
  </si>
  <si>
    <t>Russische Föderation (Rest)</t>
  </si>
  <si>
    <t>Sambia</t>
  </si>
  <si>
    <t>Samoa</t>
  </si>
  <si>
    <t>São Tomé (Príncipe)</t>
  </si>
  <si>
    <t>San Marino</t>
  </si>
  <si>
    <t>Saudi-Arabien (Djidda)</t>
  </si>
  <si>
    <t>Saudi-Arabien (Riad)</t>
  </si>
  <si>
    <t>Saudi-Arabien (Rest)</t>
  </si>
  <si>
    <t>Schweden</t>
  </si>
  <si>
    <t>Schweiz (Genf)</t>
  </si>
  <si>
    <t>Schweiz (Rest)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</si>
  <si>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</si>
  <si>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</si>
  <si>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</si>
  <si>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</si>
  <si>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</si>
  <si>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</si>
  <si>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</si>
  <si>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 (Barcelona)</t>
  </si>
  <si>
    <t>Spanien (Kanarische Inseln)</t>
  </si>
  <si>
    <t>Spanien (Madrid)</t>
  </si>
  <si>
    <t>Spanien (Palma de Mallorca)</t>
  </si>
  <si>
    <t>Spanien (Rest)</t>
  </si>
  <si>
    <t>Sri Lanka</t>
  </si>
  <si>
    <t>St. Kitts + Nevis</t>
  </si>
  <si>
    <t>St. Lucia</t>
  </si>
  <si>
    <t>St. Vincent + Grenadinen</t>
  </si>
  <si>
    <t>Sudan</t>
  </si>
  <si>
    <t>Südafrika (Kapstadt)</t>
  </si>
  <si>
    <t>Südafrika (Johannisburg)</t>
  </si>
  <si>
    <t>Südafrika (Rest)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</si>
  <si>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</si>
  <si>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</si>
  <si>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</si>
  <si>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</si>
  <si>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</si>
  <si>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</si>
  <si>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</si>
  <si>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</si>
  <si>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</si>
  <si>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+ Tobago</t>
  </si>
  <si>
    <t>Tschad</t>
  </si>
  <si>
    <t>Tschechische Republik</t>
  </si>
  <si>
    <t>Türkei (Istanbul)</t>
  </si>
  <si>
    <t>Türkei (Izmir)</t>
  </si>
  <si>
    <t>Türkei (Rest)</t>
  </si>
  <si>
    <t>Tunesien</t>
  </si>
  <si>
    <t>Turkmenistan</t>
  </si>
  <si>
    <t>Uganda</t>
  </si>
  <si>
    <t>Ukraine</t>
  </si>
  <si>
    <t>Ungarn</t>
  </si>
  <si>
    <t>Uruguay</t>
  </si>
  <si>
    <t>USA (Atlanta)</t>
  </si>
  <si>
    <t>USA (Boston)</t>
  </si>
  <si>
    <t>USA (Chicago)</t>
  </si>
  <si>
    <t>USA (Houston)</t>
  </si>
  <si>
    <t>USA (Los Angeles)</t>
  </si>
  <si>
    <t>USA (Miami)</t>
  </si>
  <si>
    <t>USA (New York City)</t>
  </si>
  <si>
    <t>USA (San Francisco)</t>
  </si>
  <si>
    <t>USA (Washington D.C.)</t>
  </si>
  <si>
    <t>USA (Rest)</t>
  </si>
  <si>
    <t>Usbekistan</t>
  </si>
  <si>
    <t>Vatikanstaat</t>
  </si>
  <si>
    <t>Venezuela</t>
  </si>
  <si>
    <t>Vereinigte Arabische Emirate</t>
  </si>
  <si>
    <t>Vietnam</t>
  </si>
  <si>
    <t>Weißrussland</t>
  </si>
  <si>
    <t>Zentralafrikanische Republik</t>
  </si>
  <si>
    <t>Zypern</t>
  </si>
  <si>
    <t>Flug, Bahn, Mietwagen</t>
  </si>
  <si>
    <t>Benzin</t>
  </si>
  <si>
    <t>Ab 8 bis 24 Stunden (An- und Abreisetag)</t>
  </si>
  <si>
    <t>China (Kanton)</t>
  </si>
  <si>
    <t>Frankreich (Departements 92-94)</t>
  </si>
  <si>
    <t>Russische Föderation (Jekatarinenburg)</t>
  </si>
  <si>
    <t>4. Übernachtungskosten lt. Hotelbeleg</t>
  </si>
  <si>
    <t>Deutschland</t>
  </si>
  <si>
    <t>Mind. 24 Stunden (ganzer Tag)</t>
  </si>
  <si>
    <t>Spesen</t>
  </si>
  <si>
    <t>-</t>
  </si>
  <si>
    <t>Spesen abzgl. Mahlzeiten</t>
  </si>
  <si>
    <t>Ländernummer</t>
  </si>
  <si>
    <t>wenn Übernachtung mit Frühstück, dann Spesen minus:</t>
  </si>
  <si>
    <t>wenn Übernachtung mit Mittagessen, dann Spesen minus:</t>
  </si>
  <si>
    <t>wenn Übernachtung mit Abendessen, dann Spesen minus:</t>
  </si>
  <si>
    <t>Fahrstrecke/Ort</t>
  </si>
  <si>
    <t>Reiseziel</t>
  </si>
  <si>
    <t>IBAN/BIC</t>
  </si>
  <si>
    <t>Kostenstelle</t>
  </si>
  <si>
    <t>Länge</t>
  </si>
  <si>
    <t>3. Verpflegungsmehraufwand</t>
  </si>
  <si>
    <t>Anlass der Dienstreise</t>
  </si>
  <si>
    <t>Beginn der Dienstreise</t>
  </si>
  <si>
    <t>Ende der Dienstreise</t>
  </si>
  <si>
    <t>Anreisetag 8-24h</t>
  </si>
  <si>
    <t>ganzer Tag ab 24h</t>
  </si>
  <si>
    <t>Abreisetag 8-24h</t>
  </si>
  <si>
    <t>Nein</t>
  </si>
  <si>
    <t>Euro / Übernachtung</t>
  </si>
  <si>
    <t>Greenfee</t>
  </si>
  <si>
    <t>Summe Verauslagte Fahrtkosten</t>
  </si>
  <si>
    <t>5. Sonstige Kosten lt. Belege</t>
  </si>
  <si>
    <t>Summe sonstige Kosten lt. Belege</t>
  </si>
  <si>
    <t>Uhrzeit:</t>
  </si>
  <si>
    <t>Durch meine Unterschrift bestätige Ich, dass keine Originalbelege vorhanden sind bzw. Kosten nicht anderweitig verwendet werden.</t>
  </si>
  <si>
    <r>
      <t xml:space="preserve">Sachkonto 
</t>
    </r>
    <r>
      <rPr>
        <b/>
        <sz val="8"/>
        <rFont val="Roboto"/>
        <family val="0"/>
      </rPr>
      <t>(nicht ausfüllen)</t>
    </r>
  </si>
  <si>
    <r>
      <t>1. Verauslagte Fahrtkosten</t>
    </r>
    <r>
      <rPr>
        <sz val="10"/>
        <rFont val="Roboto"/>
        <family val="0"/>
      </rPr>
      <t xml:space="preserve"> 
</t>
    </r>
    <r>
      <rPr>
        <sz val="8"/>
        <rFont val="Roboto"/>
        <family val="0"/>
      </rPr>
      <t>(z. B. Flug, Bahn, Bus, Taxi, Treibstoff, Parken, etc.)</t>
    </r>
  </si>
  <si>
    <r>
      <t xml:space="preserve">2. Kosten für eigenen PKW </t>
    </r>
    <r>
      <rPr>
        <sz val="8"/>
        <rFont val="Roboto"/>
        <family val="0"/>
      </rPr>
      <t>(Kilometergeld)</t>
    </r>
  </si>
  <si>
    <r>
      <t xml:space="preserve">Frühstück </t>
    </r>
    <r>
      <rPr>
        <sz val="8"/>
        <rFont val="Roboto"/>
        <family val="0"/>
      </rPr>
      <t>(Bitte auswählen)</t>
    </r>
  </si>
  <si>
    <r>
      <t xml:space="preserve">Mittagessen </t>
    </r>
    <r>
      <rPr>
        <sz val="8"/>
        <rFont val="Roboto"/>
        <family val="0"/>
      </rPr>
      <t>(Bitte auswählen)</t>
    </r>
  </si>
  <si>
    <r>
      <t xml:space="preserve">Abendessen </t>
    </r>
    <r>
      <rPr>
        <sz val="8"/>
        <rFont val="Roboto"/>
        <family val="0"/>
      </rPr>
      <t>(Bitte auswählen)</t>
    </r>
  </si>
  <si>
    <r>
      <t xml:space="preserve">Ländernummer
</t>
    </r>
    <r>
      <rPr>
        <sz val="8"/>
        <rFont val="Roboto"/>
        <family val="0"/>
      </rPr>
      <t>(Bitte auswählen)</t>
    </r>
  </si>
  <si>
    <t>Reisekostenabrechnung e.V.-Spieler</t>
  </si>
  <si>
    <t>Unterschrift verantwortlicher Leistungssportkoordinator</t>
  </si>
  <si>
    <t>Rot - xxx</t>
  </si>
  <si>
    <t>xxx</t>
  </si>
  <si>
    <t>Früh-stück</t>
  </si>
  <si>
    <t>Mittag-essen</t>
  </si>
  <si>
    <t>Abend-essen</t>
  </si>
  <si>
    <t>Startgeld</t>
  </si>
  <si>
    <t>Rangebälle</t>
  </si>
  <si>
    <t>Ausgaben für Verpflegung lt. Belege (Mannschaftsessen):</t>
  </si>
  <si>
    <t>Birdiebooks / Tees</t>
  </si>
  <si>
    <t>Zu erstattender Betrag:</t>
  </si>
  <si>
    <t>Ergänzung zur Gruppenreisekostenabrechnung e.V.</t>
  </si>
  <si>
    <t xml:space="preserve"> ANLASS DER REISE:</t>
  </si>
  <si>
    <t xml:space="preserve"> ZEITRAUM/DATUM:</t>
  </si>
  <si>
    <t xml:space="preserve"> TEILNEHMER </t>
  </si>
  <si>
    <t>(oder beiliegende Aufstellung)</t>
  </si>
  <si>
    <t>Tag</t>
  </si>
  <si>
    <t>Datum</t>
  </si>
  <si>
    <t>Zeit</t>
  </si>
  <si>
    <t>TRAINING/AKTIVITÄTEN</t>
  </si>
  <si>
    <t>Name</t>
  </si>
  <si>
    <t>Datum / Unterschrift</t>
  </si>
  <si>
    <r>
      <t>ZWECKNACHWEIS: TRAININGSPLAN / AKTIVITÄTEN</t>
    </r>
    <r>
      <rPr>
        <b/>
        <sz val="12"/>
        <color indexed="9"/>
        <rFont val="Roboto"/>
        <family val="0"/>
      </rPr>
      <t xml:space="preserve"> (Teilnahme verpflichtet)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</si>
</sst>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0\ &quot;€&quot;"/>
    <numFmt numFmtId="173" formatCode="h:mm;@"/>
    <numFmt numFmtId="174" formatCode="0.0"/>
    <numFmt numFmtId="175" formatCode="_-* #,##0.00\ [$€-407]_-;\-* #,##0.00\ [$€-407]_-;_-* &quot;-&quot;??\ [$€-407]_-;_-@_-"/>
    <numFmt numFmtId="176" formatCode="[$-F400]h:mm:ss\ AM/PM"/>
    <numFmt numFmtId="177" formatCode="[$-F800]dddd\,\ mmmm\ dd\,\ 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Roboto"/>
      <family val="0"/>
    </font>
    <font>
      <sz val="10"/>
      <name val="Roboto"/>
      <family val="0"/>
    </font>
    <font>
      <b/>
      <sz val="13"/>
      <color indexed="8"/>
      <name val="Roboto"/>
      <family val="0"/>
    </font>
    <font>
      <b/>
      <sz val="13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u val="single"/>
      <sz val="10"/>
      <name val="Roboto"/>
      <family val="0"/>
    </font>
    <font>
      <sz val="12"/>
      <name val="Roboto"/>
      <family val="0"/>
    </font>
    <font>
      <b/>
      <sz val="12"/>
      <name val="Roboto"/>
      <family val="0"/>
    </font>
    <font>
      <b/>
      <sz val="11"/>
      <name val="Roboto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Roboto"/>
      <family val="0"/>
    </font>
    <font>
      <sz val="10"/>
      <color indexed="9"/>
      <name val="Roboto"/>
      <family val="0"/>
    </font>
    <font>
      <b/>
      <u val="single"/>
      <sz val="12"/>
      <color indexed="9"/>
      <name val="Roboto"/>
      <family val="0"/>
    </font>
    <font>
      <b/>
      <sz val="10"/>
      <color indexed="9"/>
      <name val="Roboto"/>
      <family val="0"/>
    </font>
    <font>
      <sz val="10"/>
      <color indexed="63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Roboto"/>
      <family val="0"/>
    </font>
    <font>
      <b/>
      <sz val="20"/>
      <color theme="0"/>
      <name val="Roboto"/>
      <family val="0"/>
    </font>
    <font>
      <sz val="10"/>
      <color theme="0"/>
      <name val="Roboto"/>
      <family val="0"/>
    </font>
    <font>
      <b/>
      <u val="single"/>
      <sz val="12"/>
      <color theme="0"/>
      <name val="Roboto"/>
      <family val="0"/>
    </font>
    <font>
      <b/>
      <sz val="10"/>
      <color theme="0"/>
      <name val="Roboto"/>
      <family val="0"/>
    </font>
    <font>
      <sz val="10"/>
      <color theme="1"/>
      <name val="Roboto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459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3F4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594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5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5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9"/>
      </right>
      <top style="double"/>
      <bottom>
        <color indexed="63"/>
      </bottom>
    </border>
    <border>
      <left style="thin">
        <color theme="0"/>
      </left>
      <right>
        <color indexed="63"/>
      </right>
      <top style="thin">
        <color indexed="9"/>
      </top>
      <bottom style="double"/>
    </border>
    <border>
      <left>
        <color indexed="63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double"/>
    </border>
    <border>
      <left style="thin">
        <color indexed="9"/>
      </left>
      <right>
        <color indexed="63"/>
      </right>
      <top style="thin"/>
      <bottom style="double"/>
    </border>
    <border>
      <left>
        <color indexed="63"/>
      </left>
      <right style="thin">
        <color indexed="9"/>
      </right>
      <top style="thin"/>
      <bottom style="double"/>
    </border>
    <border>
      <left style="thin">
        <color indexed="9"/>
      </left>
      <right>
        <color indexed="63"/>
      </right>
      <top style="double"/>
      <bottom style="thin">
        <color indexed="9"/>
      </bottom>
    </border>
    <border>
      <left>
        <color indexed="63"/>
      </left>
      <right style="thin">
        <color indexed="9"/>
      </right>
      <top style="double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rgb="FFFFFFFF"/>
      </left>
      <right>
        <color rgb="FF000000"/>
      </right>
      <top style="thin">
        <color rgb="FFFFFFFF"/>
      </top>
      <bottom style="thin">
        <color rgb="FFFFFFFF"/>
      </bottom>
    </border>
    <border>
      <left>
        <color rgb="FF000000"/>
      </left>
      <right>
        <color rgb="FF000000"/>
      </right>
      <top style="thin">
        <color rgb="FFFFFFFF"/>
      </top>
      <bottom style="thin">
        <color rgb="FFFFFFFF"/>
      </bottom>
    </border>
    <border>
      <left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rgb="FF000000"/>
      </bottom>
    </border>
    <border>
      <left style="thin">
        <color rgb="FFFFFFFF"/>
      </left>
      <right>
        <color rgb="FF000000"/>
      </right>
      <top style="thin"/>
      <bottom style="thin">
        <color rgb="FFFFFFFF"/>
      </bottom>
    </border>
    <border>
      <left>
        <color rgb="FF000000"/>
      </left>
      <right>
        <color rgb="FF000000"/>
      </right>
      <top style="thin"/>
      <bottom style="thin">
        <color rgb="FFFFFFFF"/>
      </bottom>
    </border>
    <border>
      <left>
        <color rgb="FF000000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>
        <color rgb="FF000000"/>
      </right>
      <top style="thin">
        <color rgb="FFFFFFFF"/>
      </top>
      <bottom>
        <color rgb="FF000000"/>
      </bottom>
    </border>
    <border>
      <left>
        <color rgb="FF000000"/>
      </left>
      <right>
        <color rgb="FF000000"/>
      </right>
      <top style="thin">
        <color rgb="FFFFFFFF"/>
      </top>
      <bottom>
        <color rgb="FF000000"/>
      </bottom>
    </border>
    <border>
      <left>
        <color rgb="FF000000"/>
      </left>
      <right style="thin">
        <color rgb="FFFFFFFF"/>
      </right>
      <top style="thin">
        <color rgb="FFFFFFFF"/>
      </top>
      <bottom>
        <color rgb="FF000000"/>
      </bottom>
    </border>
    <border>
      <left style="thin">
        <color rgb="FFFFFFFF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FFFFFF"/>
      </right>
      <top>
        <color rgb="FF000000"/>
      </top>
      <bottom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4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172" fontId="5" fillId="34" borderId="13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center" vertical="center" wrapText="1"/>
    </xf>
    <xf numFmtId="172" fontId="5" fillId="35" borderId="15" xfId="0" applyNumberFormat="1" applyFont="1" applyFill="1" applyBorder="1" applyAlignment="1">
      <alignment vertical="center" wrapText="1"/>
    </xf>
    <xf numFmtId="172" fontId="5" fillId="34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33" borderId="17" xfId="0" applyFont="1" applyFill="1" applyBorder="1" applyAlignment="1">
      <alignment/>
    </xf>
    <xf numFmtId="0" fontId="5" fillId="33" borderId="16" xfId="0" applyFont="1" applyFill="1" applyBorder="1" applyAlignment="1">
      <alignment vertical="top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6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22" xfId="59" applyNumberFormat="1" applyFont="1" applyFill="1" applyBorder="1" applyAlignment="1">
      <alignment horizontal="center" vertical="center" wrapText="1"/>
    </xf>
    <xf numFmtId="172" fontId="8" fillId="38" borderId="23" xfId="0" applyNumberFormat="1" applyFont="1" applyFill="1" applyBorder="1" applyAlignment="1" applyProtection="1">
      <alignment horizontal="center" vertical="center" wrapText="1"/>
      <protection hidden="1"/>
    </xf>
    <xf numFmtId="172" fontId="8" fillId="38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38" borderId="10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vertical="center"/>
    </xf>
    <xf numFmtId="0" fontId="5" fillId="38" borderId="25" xfId="0" applyFont="1" applyFill="1" applyBorder="1" applyAlignment="1">
      <alignment horizontal="center" vertical="center" wrapText="1"/>
    </xf>
    <xf numFmtId="172" fontId="8" fillId="38" borderId="26" xfId="59" applyNumberFormat="1" applyFont="1" applyFill="1" applyBorder="1" applyAlignment="1">
      <alignment horizontal="center" vertical="center" wrapText="1"/>
    </xf>
    <xf numFmtId="172" fontId="8" fillId="38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8" borderId="10" xfId="0" applyFont="1" applyFill="1" applyBorder="1" applyAlignment="1">
      <alignment horizontal="right" vertical="center" wrapText="1"/>
    </xf>
    <xf numFmtId="0" fontId="5" fillId="38" borderId="21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vertical="center" wrapText="1"/>
    </xf>
    <xf numFmtId="0" fontId="5" fillId="38" borderId="2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39" borderId="14" xfId="0" applyNumberFormat="1" applyFont="1" applyFill="1" applyBorder="1" applyAlignment="1">
      <alignment horizontal="right" vertical="center"/>
    </xf>
    <xf numFmtId="0" fontId="5" fillId="39" borderId="14" xfId="0" applyNumberFormat="1" applyFont="1" applyFill="1" applyBorder="1" applyAlignment="1">
      <alignment horizontal="left" vertical="center"/>
    </xf>
    <xf numFmtId="172" fontId="5" fillId="39" borderId="14" xfId="0" applyNumberFormat="1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vertical="center" wrapText="1"/>
    </xf>
    <xf numFmtId="0" fontId="5" fillId="38" borderId="14" xfId="0" applyNumberFormat="1" applyFont="1" applyFill="1" applyBorder="1" applyAlignment="1">
      <alignment horizontal="right" vertical="center"/>
    </xf>
    <xf numFmtId="0" fontId="5" fillId="38" borderId="14" xfId="0" applyNumberFormat="1" applyFont="1" applyFill="1" applyBorder="1" applyAlignment="1">
      <alignment horizontal="left" vertical="center"/>
    </xf>
    <xf numFmtId="172" fontId="5" fillId="38" borderId="14" xfId="0" applyNumberFormat="1" applyFont="1" applyFill="1" applyBorder="1" applyAlignment="1">
      <alignment horizontal="left" vertical="center"/>
    </xf>
    <xf numFmtId="0" fontId="5" fillId="40" borderId="14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left" vertical="center" wrapText="1"/>
    </xf>
    <xf numFmtId="0" fontId="8" fillId="38" borderId="16" xfId="0" applyFont="1" applyFill="1" applyBorder="1" applyAlignment="1">
      <alignment horizontal="left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20" fontId="12" fillId="38" borderId="14" xfId="0" applyNumberFormat="1" applyFont="1" applyFill="1" applyBorder="1" applyAlignment="1">
      <alignment horizontal="left" vertical="center"/>
    </xf>
    <xf numFmtId="0" fontId="14" fillId="38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38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1" fillId="36" borderId="14" xfId="0" applyFont="1" applyFill="1" applyBorder="1" applyAlignment="1">
      <alignment horizontal="left" vertical="center"/>
    </xf>
    <xf numFmtId="0" fontId="51" fillId="36" borderId="11" xfId="0" applyFont="1" applyFill="1" applyBorder="1" applyAlignment="1">
      <alignment horizontal="left" vertical="center"/>
    </xf>
    <xf numFmtId="0" fontId="51" fillId="36" borderId="18" xfId="0" applyFont="1" applyFill="1" applyBorder="1" applyAlignment="1">
      <alignment horizontal="left" vertical="center"/>
    </xf>
    <xf numFmtId="0" fontId="51" fillId="36" borderId="12" xfId="0" applyFont="1" applyFill="1" applyBorder="1" applyAlignment="1">
      <alignment horizontal="left" vertical="center"/>
    </xf>
    <xf numFmtId="0" fontId="51" fillId="36" borderId="22" xfId="0" applyFont="1" applyFill="1" applyBorder="1" applyAlignment="1">
      <alignment horizontal="left" vertical="center"/>
    </xf>
    <xf numFmtId="0" fontId="51" fillId="36" borderId="27" xfId="0" applyFont="1" applyFill="1" applyBorder="1" applyAlignment="1">
      <alignment horizontal="left" vertical="center"/>
    </xf>
    <xf numFmtId="0" fontId="8" fillId="38" borderId="14" xfId="0" applyFont="1" applyFill="1" applyBorder="1" applyAlignment="1">
      <alignment horizontal="left" vertical="top" wrapText="1"/>
    </xf>
    <xf numFmtId="0" fontId="8" fillId="38" borderId="21" xfId="0" applyFont="1" applyFill="1" applyBorder="1" applyAlignment="1">
      <alignment horizontal="left" vertical="top" wrapText="1"/>
    </xf>
    <xf numFmtId="0" fontId="8" fillId="38" borderId="11" xfId="0" applyFont="1" applyFill="1" applyBorder="1" applyAlignment="1">
      <alignment horizontal="left" vertical="top" wrapText="1"/>
    </xf>
    <xf numFmtId="0" fontId="5" fillId="37" borderId="14" xfId="0" applyFont="1" applyFill="1" applyBorder="1" applyAlignment="1">
      <alignment horizontal="left" vertical="center" wrapText="1"/>
    </xf>
    <xf numFmtId="0" fontId="5" fillId="37" borderId="21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172" fontId="5" fillId="35" borderId="17" xfId="0" applyNumberFormat="1" applyFont="1" applyFill="1" applyBorder="1" applyAlignment="1">
      <alignment horizontal="center" vertical="center" wrapText="1"/>
    </xf>
    <xf numFmtId="172" fontId="5" fillId="35" borderId="35" xfId="0" applyNumberFormat="1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2" fillId="36" borderId="14" xfId="0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top"/>
    </xf>
    <xf numFmtId="172" fontId="8" fillId="38" borderId="14" xfId="59" applyNumberFormat="1" applyFont="1" applyFill="1" applyBorder="1" applyAlignment="1">
      <alignment horizontal="center" vertical="center" wrapText="1"/>
    </xf>
    <xf numFmtId="172" fontId="8" fillId="38" borderId="11" xfId="59" applyNumberFormat="1" applyFont="1" applyFill="1" applyBorder="1" applyAlignment="1">
      <alignment horizontal="center" vertical="center" wrapText="1"/>
    </xf>
    <xf numFmtId="172" fontId="8" fillId="38" borderId="37" xfId="59" applyNumberFormat="1" applyFont="1" applyFill="1" applyBorder="1" applyAlignment="1">
      <alignment horizontal="center" vertical="center" wrapText="1"/>
    </xf>
    <xf numFmtId="172" fontId="5" fillId="34" borderId="38" xfId="0" applyNumberFormat="1" applyFont="1" applyFill="1" applyBorder="1" applyAlignment="1">
      <alignment horizontal="center" vertical="center" wrapText="1"/>
    </xf>
    <xf numFmtId="172" fontId="5" fillId="34" borderId="39" xfId="0" applyNumberFormat="1" applyFont="1" applyFill="1" applyBorder="1" applyAlignment="1">
      <alignment horizontal="center" vertical="center" wrapText="1"/>
    </xf>
    <xf numFmtId="172" fontId="5" fillId="34" borderId="23" xfId="0" applyNumberFormat="1" applyFont="1" applyFill="1" applyBorder="1" applyAlignment="1">
      <alignment horizontal="center" vertical="center" wrapText="1"/>
    </xf>
    <xf numFmtId="172" fontId="5" fillId="34" borderId="24" xfId="0" applyNumberFormat="1" applyFont="1" applyFill="1" applyBorder="1" applyAlignment="1">
      <alignment horizontal="center" vertical="center" wrapText="1"/>
    </xf>
    <xf numFmtId="172" fontId="5" fillId="34" borderId="22" xfId="0" applyNumberFormat="1" applyFont="1" applyFill="1" applyBorder="1" applyAlignment="1">
      <alignment horizontal="center" vertical="center" wrapText="1"/>
    </xf>
    <xf numFmtId="172" fontId="5" fillId="34" borderId="27" xfId="0" applyNumberFormat="1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left" vertical="center" wrapText="1"/>
    </xf>
    <xf numFmtId="0" fontId="8" fillId="38" borderId="16" xfId="0" applyFont="1" applyFill="1" applyBorder="1" applyAlignment="1">
      <alignment horizontal="left" vertical="center" wrapText="1"/>
    </xf>
    <xf numFmtId="0" fontId="8" fillId="38" borderId="27" xfId="0" applyFont="1" applyFill="1" applyBorder="1" applyAlignment="1">
      <alignment horizontal="left" vertical="center" wrapText="1"/>
    </xf>
    <xf numFmtId="172" fontId="8" fillId="37" borderId="40" xfId="0" applyNumberFormat="1" applyFont="1" applyFill="1" applyBorder="1" applyAlignment="1">
      <alignment horizontal="center" vertical="center" wrapText="1"/>
    </xf>
    <xf numFmtId="172" fontId="8" fillId="37" borderId="4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42" xfId="0" applyFont="1" applyFill="1" applyBorder="1" applyAlignment="1">
      <alignment horizontal="center" vertical="top"/>
    </xf>
    <xf numFmtId="172" fontId="8" fillId="37" borderId="14" xfId="59" applyNumberFormat="1" applyFont="1" applyFill="1" applyBorder="1" applyAlignment="1">
      <alignment horizontal="center" vertical="center" wrapText="1"/>
    </xf>
    <xf numFmtId="172" fontId="8" fillId="37" borderId="11" xfId="59" applyNumberFormat="1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left" vertical="center" wrapText="1"/>
    </xf>
    <xf numFmtId="0" fontId="8" fillId="38" borderId="21" xfId="0" applyFont="1" applyFill="1" applyBorder="1" applyAlignment="1">
      <alignment horizontal="left" vertical="center" wrapText="1"/>
    </xf>
    <xf numFmtId="0" fontId="8" fillId="38" borderId="11" xfId="0" applyFont="1" applyFill="1" applyBorder="1" applyAlignment="1">
      <alignment horizontal="left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38" borderId="3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left" vertical="center"/>
    </xf>
    <xf numFmtId="0" fontId="12" fillId="38" borderId="21" xfId="0" applyFont="1" applyFill="1" applyBorder="1" applyAlignment="1">
      <alignment horizontal="left" vertical="center"/>
    </xf>
    <xf numFmtId="0" fontId="12" fillId="38" borderId="11" xfId="0" applyFont="1" applyFill="1" applyBorder="1" applyAlignment="1">
      <alignment horizontal="left" vertical="center"/>
    </xf>
    <xf numFmtId="0" fontId="5" fillId="38" borderId="14" xfId="0" applyFont="1" applyFill="1" applyBorder="1" applyAlignment="1">
      <alignment horizontal="left" vertical="center" wrapText="1"/>
    </xf>
    <xf numFmtId="0" fontId="5" fillId="38" borderId="21" xfId="0" applyFont="1" applyFill="1" applyBorder="1" applyAlignment="1">
      <alignment horizontal="left" vertical="center" wrapText="1"/>
    </xf>
    <xf numFmtId="0" fontId="5" fillId="38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2" fontId="8" fillId="38" borderId="14" xfId="0" applyNumberFormat="1" applyFont="1" applyFill="1" applyBorder="1" applyAlignment="1">
      <alignment horizontal="center" vertical="center" wrapText="1"/>
    </xf>
    <xf numFmtId="172" fontId="8" fillId="38" borderId="11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172" fontId="5" fillId="38" borderId="21" xfId="0" applyNumberFormat="1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172" fontId="8" fillId="37" borderId="43" xfId="0" applyNumberFormat="1" applyFont="1" applyFill="1" applyBorder="1" applyAlignment="1">
      <alignment horizontal="center" vertical="center" wrapText="1"/>
    </xf>
    <xf numFmtId="172" fontId="8" fillId="38" borderId="44" xfId="0" applyNumberFormat="1" applyFont="1" applyFill="1" applyBorder="1" applyAlignment="1" applyProtection="1">
      <alignment horizontal="center" vertical="center" wrapText="1"/>
      <protection hidden="1"/>
    </xf>
    <xf numFmtId="172" fontId="8" fillId="38" borderId="45" xfId="0" applyNumberFormat="1" applyFont="1" applyFill="1" applyBorder="1" applyAlignment="1" applyProtection="1">
      <alignment horizontal="center" vertical="center" wrapText="1"/>
      <protection hidden="1"/>
    </xf>
    <xf numFmtId="172" fontId="8" fillId="37" borderId="44" xfId="59" applyNumberFormat="1" applyFont="1" applyFill="1" applyBorder="1" applyAlignment="1">
      <alignment horizontal="center" vertical="center" wrapText="1"/>
    </xf>
    <xf numFmtId="172" fontId="8" fillId="37" borderId="45" xfId="59" applyNumberFormat="1" applyFont="1" applyFill="1" applyBorder="1" applyAlignment="1">
      <alignment horizontal="center" vertical="center" wrapText="1"/>
    </xf>
    <xf numFmtId="0" fontId="8" fillId="38" borderId="46" xfId="0" applyFont="1" applyFill="1" applyBorder="1" applyAlignment="1">
      <alignment horizontal="center" vertical="center" wrapText="1"/>
    </xf>
    <xf numFmtId="0" fontId="8" fillId="38" borderId="47" xfId="0" applyFont="1" applyFill="1" applyBorder="1" applyAlignment="1">
      <alignment horizontal="center" vertical="center" wrapText="1"/>
    </xf>
    <xf numFmtId="172" fontId="8" fillId="37" borderId="48" xfId="59" applyNumberFormat="1" applyFont="1" applyFill="1" applyBorder="1" applyAlignment="1">
      <alignment horizontal="center" vertical="center" wrapText="1"/>
    </xf>
    <xf numFmtId="172" fontId="8" fillId="37" borderId="49" xfId="59" applyNumberFormat="1" applyFont="1" applyFill="1" applyBorder="1" applyAlignment="1">
      <alignment horizontal="center" vertical="center" wrapText="1"/>
    </xf>
    <xf numFmtId="14" fontId="12" fillId="38" borderId="14" xfId="0" applyNumberFormat="1" applyFont="1" applyFill="1" applyBorder="1" applyAlignment="1">
      <alignment horizontal="left" vertical="center"/>
    </xf>
    <xf numFmtId="14" fontId="12" fillId="38" borderId="21" xfId="0" applyNumberFormat="1" applyFont="1" applyFill="1" applyBorder="1" applyAlignment="1">
      <alignment horizontal="left" vertical="center"/>
    </xf>
    <xf numFmtId="14" fontId="12" fillId="38" borderId="11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2" fontId="8" fillId="37" borderId="14" xfId="0" applyNumberFormat="1" applyFont="1" applyFill="1" applyBorder="1" applyAlignment="1">
      <alignment horizontal="center" vertical="center" wrapText="1"/>
    </xf>
    <xf numFmtId="172" fontId="8" fillId="37" borderId="11" xfId="0" applyNumberFormat="1" applyFont="1" applyFill="1" applyBorder="1" applyAlignment="1">
      <alignment horizontal="center" vertical="center" wrapText="1"/>
    </xf>
    <xf numFmtId="172" fontId="8" fillId="37" borderId="48" xfId="0" applyNumberFormat="1" applyFont="1" applyFill="1" applyBorder="1" applyAlignment="1">
      <alignment horizontal="center" vertical="center" wrapText="1"/>
    </xf>
    <xf numFmtId="172" fontId="8" fillId="37" borderId="49" xfId="0" applyNumberFormat="1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left" vertical="center"/>
    </xf>
    <xf numFmtId="0" fontId="12" fillId="38" borderId="13" xfId="0" applyFont="1" applyFill="1" applyBorder="1" applyAlignment="1">
      <alignment horizontal="left" vertical="center"/>
    </xf>
    <xf numFmtId="0" fontId="12" fillId="38" borderId="12" xfId="0" applyFont="1" applyFill="1" applyBorder="1" applyAlignment="1">
      <alignment horizontal="left" vertical="center"/>
    </xf>
    <xf numFmtId="0" fontId="5" fillId="0" borderId="5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left" vertical="center"/>
    </xf>
    <xf numFmtId="0" fontId="8" fillId="38" borderId="21" xfId="0" applyFont="1" applyFill="1" applyBorder="1" applyAlignment="1">
      <alignment horizontal="left" vertical="center"/>
    </xf>
    <xf numFmtId="0" fontId="8" fillId="38" borderId="37" xfId="0" applyFont="1" applyFill="1" applyBorder="1" applyAlignment="1">
      <alignment horizontal="left" vertical="center"/>
    </xf>
    <xf numFmtId="172" fontId="5" fillId="34" borderId="18" xfId="0" applyNumberFormat="1" applyFont="1" applyFill="1" applyBorder="1" applyAlignment="1">
      <alignment horizontal="center" vertical="center" wrapText="1"/>
    </xf>
    <xf numFmtId="172" fontId="5" fillId="34" borderId="12" xfId="0" applyNumberFormat="1" applyFont="1" applyFill="1" applyBorder="1" applyAlignment="1">
      <alignment horizontal="center" vertical="center" wrapText="1"/>
    </xf>
    <xf numFmtId="0" fontId="13" fillId="38" borderId="51" xfId="0" applyFont="1" applyFill="1" applyBorder="1" applyAlignment="1">
      <alignment horizontal="center" vertical="center"/>
    </xf>
    <xf numFmtId="0" fontId="13" fillId="38" borderId="52" xfId="0" applyFont="1" applyFill="1" applyBorder="1" applyAlignment="1">
      <alignment horizontal="center" vertical="center"/>
    </xf>
    <xf numFmtId="0" fontId="13" fillId="38" borderId="53" xfId="0" applyFont="1" applyFill="1" applyBorder="1" applyAlignment="1">
      <alignment horizontal="center" vertical="center"/>
    </xf>
    <xf numFmtId="0" fontId="13" fillId="38" borderId="54" xfId="0" applyFont="1" applyFill="1" applyBorder="1" applyAlignment="1">
      <alignment horizontal="center" vertical="center"/>
    </xf>
    <xf numFmtId="0" fontId="13" fillId="38" borderId="55" xfId="0" applyFont="1" applyFill="1" applyBorder="1" applyAlignment="1">
      <alignment horizontal="center" vertical="center"/>
    </xf>
    <xf numFmtId="0" fontId="13" fillId="38" borderId="56" xfId="0" applyFont="1" applyFill="1" applyBorder="1" applyAlignment="1">
      <alignment horizontal="center" vertical="center"/>
    </xf>
    <xf numFmtId="172" fontId="8" fillId="37" borderId="21" xfId="59" applyNumberFormat="1" applyFont="1" applyFill="1" applyBorder="1" applyAlignment="1">
      <alignment horizontal="center" vertical="center" wrapText="1"/>
    </xf>
    <xf numFmtId="172" fontId="8" fillId="37" borderId="44" xfId="0" applyNumberFormat="1" applyFont="1" applyFill="1" applyBorder="1" applyAlignment="1">
      <alignment horizontal="center" vertical="center" wrapText="1"/>
    </xf>
    <xf numFmtId="172" fontId="8" fillId="37" borderId="45" xfId="0" applyNumberFormat="1" applyFont="1" applyFill="1" applyBorder="1" applyAlignment="1">
      <alignment horizontal="center" vertical="center" wrapText="1"/>
    </xf>
    <xf numFmtId="0" fontId="12" fillId="38" borderId="23" xfId="0" applyFont="1" applyFill="1" applyBorder="1" applyAlignment="1">
      <alignment horizontal="left" vertical="center"/>
    </xf>
    <xf numFmtId="0" fontId="12" fillId="38" borderId="0" xfId="0" applyFont="1" applyFill="1" applyBorder="1" applyAlignment="1">
      <alignment horizontal="left" vertical="center"/>
    </xf>
    <xf numFmtId="0" fontId="12" fillId="38" borderId="24" xfId="0" applyFont="1" applyFill="1" applyBorder="1" applyAlignment="1">
      <alignment horizontal="left" vertical="center"/>
    </xf>
    <xf numFmtId="0" fontId="12" fillId="38" borderId="22" xfId="0" applyFont="1" applyFill="1" applyBorder="1" applyAlignment="1">
      <alignment horizontal="left" vertical="center"/>
    </xf>
    <xf numFmtId="0" fontId="12" fillId="38" borderId="16" xfId="0" applyFont="1" applyFill="1" applyBorder="1" applyAlignment="1">
      <alignment horizontal="left" vertical="center"/>
    </xf>
    <xf numFmtId="0" fontId="12" fillId="38" borderId="27" xfId="0" applyFont="1" applyFill="1" applyBorder="1" applyAlignment="1">
      <alignment horizontal="left" vertical="center"/>
    </xf>
    <xf numFmtId="0" fontId="5" fillId="38" borderId="37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41" borderId="57" xfId="0" applyFont="1" applyFill="1" applyBorder="1" applyAlignment="1">
      <alignment horizontal="center" vertical="center"/>
    </xf>
    <xf numFmtId="0" fontId="8" fillId="41" borderId="58" xfId="0" applyFont="1" applyFill="1" applyBorder="1" applyAlignment="1">
      <alignment horizontal="center" vertical="center"/>
    </xf>
    <xf numFmtId="0" fontId="8" fillId="41" borderId="5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41" borderId="60" xfId="0" applyFont="1" applyFill="1" applyBorder="1" applyAlignment="1">
      <alignment horizontal="center" vertical="center"/>
    </xf>
    <xf numFmtId="0" fontId="5" fillId="41" borderId="57" xfId="0" applyFont="1" applyFill="1" applyBorder="1" applyAlignment="1">
      <alignment horizontal="center" vertical="center"/>
    </xf>
    <xf numFmtId="0" fontId="5" fillId="41" borderId="58" xfId="0" applyFont="1" applyFill="1" applyBorder="1" applyAlignment="1">
      <alignment horizontal="center" vertical="center"/>
    </xf>
    <xf numFmtId="0" fontId="5" fillId="41" borderId="59" xfId="0" applyFont="1" applyFill="1" applyBorder="1" applyAlignment="1">
      <alignment horizontal="center" vertical="center"/>
    </xf>
    <xf numFmtId="0" fontId="8" fillId="41" borderId="60" xfId="0" applyFont="1" applyFill="1" applyBorder="1" applyAlignment="1">
      <alignment horizontal="center" vertical="center"/>
    </xf>
    <xf numFmtId="0" fontId="5" fillId="0" borderId="61" xfId="0" applyFont="1" applyBorder="1" applyAlignment="1">
      <alignment/>
    </xf>
    <xf numFmtId="0" fontId="5" fillId="0" borderId="61" xfId="0" applyFont="1" applyBorder="1" applyAlignment="1">
      <alignment horizontal="right"/>
    </xf>
    <xf numFmtId="0" fontId="5" fillId="0" borderId="60" xfId="0" applyFont="1" applyBorder="1" applyAlignment="1">
      <alignment/>
    </xf>
    <xf numFmtId="0" fontId="5" fillId="42" borderId="62" xfId="0" applyFont="1" applyFill="1" applyBorder="1" applyAlignment="1">
      <alignment horizontal="center" vertical="top"/>
    </xf>
    <xf numFmtId="0" fontId="5" fillId="42" borderId="63" xfId="0" applyFont="1" applyFill="1" applyBorder="1" applyAlignment="1">
      <alignment horizontal="center" vertical="top"/>
    </xf>
    <xf numFmtId="0" fontId="5" fillId="42" borderId="64" xfId="0" applyFont="1" applyFill="1" applyBorder="1" applyAlignment="1">
      <alignment horizontal="center" vertical="top"/>
    </xf>
    <xf numFmtId="0" fontId="8" fillId="42" borderId="60" xfId="0" applyFont="1" applyFill="1" applyBorder="1" applyAlignment="1">
      <alignment vertical="top"/>
    </xf>
    <xf numFmtId="0" fontId="51" fillId="43" borderId="57" xfId="0" applyFont="1" applyFill="1" applyBorder="1" applyAlignment="1">
      <alignment horizontal="left" vertical="center"/>
    </xf>
    <xf numFmtId="0" fontId="51" fillId="43" borderId="58" xfId="0" applyFont="1" applyFill="1" applyBorder="1" applyAlignment="1">
      <alignment horizontal="left" vertical="center"/>
    </xf>
    <xf numFmtId="0" fontId="51" fillId="43" borderId="59" xfId="0" applyFont="1" applyFill="1" applyBorder="1" applyAlignment="1">
      <alignment horizontal="left" vertical="center"/>
    </xf>
    <xf numFmtId="0" fontId="51" fillId="43" borderId="65" xfId="0" applyFont="1" applyFill="1" applyBorder="1" applyAlignment="1">
      <alignment horizontal="left" vertical="center"/>
    </xf>
    <xf numFmtId="0" fontId="51" fillId="43" borderId="66" xfId="0" applyFont="1" applyFill="1" applyBorder="1" applyAlignment="1">
      <alignment horizontal="center" vertical="center"/>
    </xf>
    <xf numFmtId="0" fontId="51" fillId="43" borderId="67" xfId="0" applyFont="1" applyFill="1" applyBorder="1" applyAlignment="1">
      <alignment horizontal="center" vertical="center"/>
    </xf>
    <xf numFmtId="0" fontId="51" fillId="43" borderId="68" xfId="0" applyFont="1" applyFill="1" applyBorder="1" applyAlignment="1">
      <alignment horizontal="left" vertical="top"/>
    </xf>
    <xf numFmtId="0" fontId="51" fillId="43" borderId="0" xfId="0" applyFont="1" applyFill="1" applyAlignment="1">
      <alignment horizontal="left" vertical="top"/>
    </xf>
    <xf numFmtId="0" fontId="51" fillId="43" borderId="69" xfId="0" applyFont="1" applyFill="1" applyBorder="1" applyAlignment="1">
      <alignment horizontal="left" vertical="top"/>
    </xf>
    <xf numFmtId="0" fontId="51" fillId="43" borderId="68" xfId="0" applyFont="1" applyFill="1" applyBorder="1" applyAlignment="1">
      <alignment horizontal="left" vertical="top"/>
    </xf>
    <xf numFmtId="0" fontId="51" fillId="43" borderId="0" xfId="0" applyFont="1" applyFill="1" applyAlignment="1">
      <alignment horizontal="left" vertical="top"/>
    </xf>
    <xf numFmtId="0" fontId="51" fillId="43" borderId="69" xfId="0" applyFont="1" applyFill="1" applyBorder="1" applyAlignment="1">
      <alignment horizontal="left" vertical="top"/>
    </xf>
    <xf numFmtId="0" fontId="51" fillId="43" borderId="57" xfId="0" applyFont="1" applyFill="1" applyBorder="1" applyAlignment="1">
      <alignment horizontal="center" wrapText="1"/>
    </xf>
    <xf numFmtId="0" fontId="53" fillId="43" borderId="58" xfId="0" applyFont="1" applyFill="1" applyBorder="1" applyAlignment="1">
      <alignment wrapText="1"/>
    </xf>
    <xf numFmtId="0" fontId="53" fillId="43" borderId="59" xfId="0" applyFont="1" applyFill="1" applyBorder="1" applyAlignment="1">
      <alignment wrapText="1"/>
    </xf>
    <xf numFmtId="0" fontId="54" fillId="36" borderId="57" xfId="0" applyFont="1" applyFill="1" applyBorder="1" applyAlignment="1">
      <alignment horizontal="center" vertical="center"/>
    </xf>
    <xf numFmtId="0" fontId="54" fillId="36" borderId="58" xfId="0" applyFont="1" applyFill="1" applyBorder="1" applyAlignment="1">
      <alignment horizontal="center" vertical="center"/>
    </xf>
    <xf numFmtId="0" fontId="54" fillId="36" borderId="59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51" fillId="0" borderId="0" xfId="0" applyFont="1" applyFill="1" applyBorder="1" applyAlignment="1">
      <alignment horizontal="left" vertical="top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55" fillId="43" borderId="60" xfId="0" applyFont="1" applyFill="1" applyBorder="1" applyAlignment="1">
      <alignment horizontal="center" vertical="center"/>
    </xf>
    <xf numFmtId="0" fontId="55" fillId="43" borderId="57" xfId="0" applyFont="1" applyFill="1" applyBorder="1" applyAlignment="1">
      <alignment horizontal="center" vertical="center"/>
    </xf>
    <xf numFmtId="0" fontId="55" fillId="43" borderId="58" xfId="0" applyFont="1" applyFill="1" applyBorder="1" applyAlignment="1">
      <alignment horizontal="center" vertical="center"/>
    </xf>
    <xf numFmtId="0" fontId="55" fillId="43" borderId="59" xfId="0" applyFont="1" applyFill="1" applyBorder="1" applyAlignment="1">
      <alignment horizontal="center" vertical="center"/>
    </xf>
    <xf numFmtId="0" fontId="55" fillId="43" borderId="68" xfId="0" applyFont="1" applyFill="1" applyBorder="1" applyAlignment="1">
      <alignment horizontal="left" vertical="top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1" fillId="36" borderId="57" xfId="0" applyFont="1" applyFill="1" applyBorder="1" applyAlignment="1">
      <alignment horizontal="center" vertical="center"/>
    </xf>
    <xf numFmtId="0" fontId="51" fillId="36" borderId="58" xfId="0" applyFont="1" applyFill="1" applyBorder="1" applyAlignment="1">
      <alignment horizontal="center" vertical="center"/>
    </xf>
    <xf numFmtId="0" fontId="51" fillId="36" borderId="59" xfId="0" applyFont="1" applyFill="1" applyBorder="1" applyAlignment="1">
      <alignment horizontal="center" vertical="center"/>
    </xf>
    <xf numFmtId="0" fontId="56" fillId="44" borderId="6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B331F"/>
      <rgbColor rgb="00FFFFFF"/>
      <rgbColor rgb="00CED4C0"/>
      <rgbColor rgb="00D0C7B4"/>
      <rgbColor rgb="000000FF"/>
      <rgbColor rgb="00CCD5EA"/>
      <rgbColor rgb="00DEE2D4"/>
      <rgbColor rgb="00DC9696"/>
      <rgbColor rgb="00A5BF89"/>
      <rgbColor rgb="00837268"/>
      <rgbColor rgb="00000080"/>
      <rgbColor rgb="0043588B"/>
      <rgbColor rgb="00800080"/>
      <rgbColor rgb="00B53B3B"/>
      <rgbColor rgb="00EAEAEA"/>
      <rgbColor rgb="00808080"/>
      <rgbColor rgb="001B331F"/>
      <rgbColor rgb="00A6AB8D"/>
      <rgbColor rgb="00D8DACC"/>
      <rgbColor rgb="00F0F1EB"/>
      <rgbColor rgb="00F9CE8A"/>
      <rgbColor rgb="00F9E7C3"/>
      <rgbColor rgb="00FFF6E9"/>
      <rgbColor rgb="00A1ADC7"/>
      <rgbColor rgb="00B53B3B"/>
      <rgbColor rgb="00CF6D6D"/>
      <rgbColor rgb="007D7061"/>
      <rgbColor rgb="00D6C7B8"/>
      <rgbColor rgb="004D4D4D"/>
      <rgbColor rgb="00B2B2B2"/>
      <rgbColor rgb="00EAEAEA"/>
      <rgbColor rgb="00F8F8F8"/>
      <rgbColor rgb="0000CCFF"/>
      <rgbColor rgb="00F2D6D6"/>
      <rgbColor rgb="00E6E1D8"/>
      <rgbColor rgb="00E4E9F4"/>
      <rgbColor rgb="0099CCFF"/>
      <rgbColor rgb="00F3F4F0"/>
      <rgbColor rgb="00CC99FF"/>
      <rgbColor rgb="00FFFAF3"/>
      <rgbColor rgb="003366FF"/>
      <rgbColor rgb="00CF6D6D"/>
      <rgbColor rgb="009EAED8"/>
      <rgbColor rgb="00FFF6E9"/>
      <rgbColor rgb="00F9E7C3"/>
      <rgbColor rgb="00F9CE8A"/>
      <rgbColor rgb="00666699"/>
      <rgbColor rgb="00B2B2B2"/>
      <rgbColor rgb="007C1E1F"/>
      <rgbColor rgb="00AD9C7B"/>
      <rgbColor rgb="005A4742"/>
      <rgbColor rgb="00002B45"/>
      <rgbColor rgb="00EBAD1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1</xdr:row>
      <xdr:rowOff>38100</xdr:rowOff>
    </xdr:to>
    <xdr:grpSp>
      <xdr:nvGrpSpPr>
        <xdr:cNvPr id="1" name="Gruppieren 1"/>
        <xdr:cNvGrpSpPr>
          <a:grpSpLocks/>
        </xdr:cNvGrpSpPr>
      </xdr:nvGrpSpPr>
      <xdr:grpSpPr>
        <a:xfrm>
          <a:off x="0" y="0"/>
          <a:ext cx="10839450" cy="1514475"/>
          <a:chOff x="0" y="47625"/>
          <a:chExt cx="12257832" cy="1304925"/>
        </a:xfrm>
        <a:solidFill>
          <a:srgbClr val="FFFFFF"/>
        </a:solidFill>
      </xdr:grpSpPr>
      <xdr:pic>
        <xdr:nvPicPr>
          <xdr:cNvPr id="2" name="Grafik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47625"/>
            <a:ext cx="12257832" cy="1304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fik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65056" y="113850"/>
            <a:ext cx="968369" cy="11431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0</xdr:row>
      <xdr:rowOff>1266825</xdr:rowOff>
    </xdr:to>
    <xdr:grpSp>
      <xdr:nvGrpSpPr>
        <xdr:cNvPr id="1" name="Gruppieren 1"/>
        <xdr:cNvGrpSpPr>
          <a:grpSpLocks/>
        </xdr:cNvGrpSpPr>
      </xdr:nvGrpSpPr>
      <xdr:grpSpPr>
        <a:xfrm>
          <a:off x="0" y="0"/>
          <a:ext cx="6810375" cy="1266825"/>
          <a:chOff x="0" y="47625"/>
          <a:chExt cx="7695968" cy="1089525"/>
        </a:xfrm>
        <a:solidFill>
          <a:srgbClr val="FFFFFF"/>
        </a:solidFill>
      </xdr:grpSpPr>
      <xdr:pic>
        <xdr:nvPicPr>
          <xdr:cNvPr id="2" name="Grafik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47625"/>
            <a:ext cx="7695968" cy="10895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fik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22782" y="138328"/>
            <a:ext cx="748433" cy="8923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85" zoomScaleNormal="85" workbookViewId="0" topLeftCell="A1">
      <selection activeCell="R21" sqref="R21"/>
    </sheetView>
  </sheetViews>
  <sheetFormatPr defaultColWidth="11.421875" defaultRowHeight="12.75" outlineLevelRow="1" outlineLevelCol="1"/>
  <cols>
    <col min="1" max="1" width="15.7109375" style="1" customWidth="1"/>
    <col min="2" max="2" width="13.7109375" style="1" customWidth="1"/>
    <col min="3" max="3" width="9.7109375" style="1" customWidth="1"/>
    <col min="4" max="4" width="11.57421875" style="1" customWidth="1"/>
    <col min="5" max="5" width="11.140625" style="1" customWidth="1"/>
    <col min="6" max="6" width="14.28125" style="1" customWidth="1"/>
    <col min="7" max="7" width="7.57421875" style="1" bestFit="1" customWidth="1"/>
    <col min="8" max="8" width="9.7109375" style="1" bestFit="1" customWidth="1"/>
    <col min="9" max="9" width="10.140625" style="1" bestFit="1" customWidth="1"/>
    <col min="10" max="10" width="5.57421875" style="1" customWidth="1"/>
    <col min="11" max="11" width="5.7109375" style="1" customWidth="1"/>
    <col min="12" max="12" width="6.7109375" style="23" customWidth="1"/>
    <col min="13" max="14" width="8.57421875" style="23" customWidth="1" outlineLevel="1"/>
    <col min="15" max="15" width="8.7109375" style="23" customWidth="1" outlineLevel="1"/>
    <col min="16" max="16" width="15.140625" style="67" bestFit="1" customWidth="1"/>
    <col min="17" max="16384" width="11.421875" style="1" customWidth="1"/>
  </cols>
  <sheetData>
    <row r="1" spans="1:16" ht="116.25" customHeigh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16" customFormat="1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30" customHeight="1">
      <c r="A3" s="87" t="s">
        <v>288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5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"/>
      <c r="M4" s="2"/>
      <c r="N4" s="2"/>
      <c r="O4" s="2"/>
    </row>
    <row r="5" spans="1:15" ht="15" customHeight="1">
      <c r="A5" s="71" t="s">
        <v>1</v>
      </c>
      <c r="B5" s="72"/>
      <c r="C5" s="116"/>
      <c r="D5" s="117"/>
      <c r="E5" s="117"/>
      <c r="F5" s="117"/>
      <c r="G5" s="117"/>
      <c r="H5" s="117"/>
      <c r="I5" s="117"/>
      <c r="J5" s="117"/>
      <c r="K5" s="117"/>
      <c r="L5" s="118"/>
      <c r="M5" s="1"/>
      <c r="N5" s="1"/>
      <c r="O5" s="1"/>
    </row>
    <row r="6" spans="1:15" ht="15" customHeight="1">
      <c r="A6" s="71" t="s">
        <v>0</v>
      </c>
      <c r="B6" s="72"/>
      <c r="C6" s="116"/>
      <c r="D6" s="117"/>
      <c r="E6" s="117"/>
      <c r="F6" s="117"/>
      <c r="G6" s="117"/>
      <c r="H6" s="117"/>
      <c r="I6" s="117"/>
      <c r="J6" s="117"/>
      <c r="K6" s="117"/>
      <c r="L6" s="118"/>
      <c r="M6" s="1"/>
      <c r="N6" s="1"/>
      <c r="O6" s="1"/>
    </row>
    <row r="7" spans="1:15" ht="15" customHeight="1">
      <c r="A7" s="71" t="s">
        <v>263</v>
      </c>
      <c r="B7" s="72"/>
      <c r="C7" s="116"/>
      <c r="D7" s="117"/>
      <c r="E7" s="117"/>
      <c r="F7" s="117"/>
      <c r="G7" s="117"/>
      <c r="H7" s="117"/>
      <c r="I7" s="117"/>
      <c r="J7" s="117"/>
      <c r="K7" s="117"/>
      <c r="L7" s="118"/>
      <c r="M7" s="1"/>
      <c r="N7" s="1"/>
      <c r="O7" s="1"/>
    </row>
    <row r="8" spans="1:15" ht="15" customHeight="1">
      <c r="A8" s="71" t="s">
        <v>264</v>
      </c>
      <c r="B8" s="72"/>
      <c r="C8" s="116"/>
      <c r="D8" s="117"/>
      <c r="E8" s="117"/>
      <c r="F8" s="117"/>
      <c r="G8" s="117"/>
      <c r="H8" s="117"/>
      <c r="I8" s="117"/>
      <c r="J8" s="117"/>
      <c r="K8" s="117"/>
      <c r="L8" s="118"/>
      <c r="M8" s="1"/>
      <c r="N8" s="1"/>
      <c r="O8" s="1"/>
    </row>
    <row r="9" spans="1:15" ht="15" customHeight="1">
      <c r="A9" s="71" t="s">
        <v>267</v>
      </c>
      <c r="B9" s="72"/>
      <c r="C9" s="116"/>
      <c r="D9" s="117"/>
      <c r="E9" s="117"/>
      <c r="F9" s="117"/>
      <c r="G9" s="117"/>
      <c r="H9" s="117"/>
      <c r="I9" s="117"/>
      <c r="J9" s="117"/>
      <c r="K9" s="117"/>
      <c r="L9" s="118"/>
      <c r="M9" s="1"/>
      <c r="N9" s="1"/>
      <c r="O9" s="1"/>
    </row>
    <row r="10" spans="1:15" ht="15" customHeight="1">
      <c r="A10" s="71" t="s">
        <v>262</v>
      </c>
      <c r="B10" s="72"/>
      <c r="C10" s="157"/>
      <c r="D10" s="158"/>
      <c r="E10" s="158"/>
      <c r="F10" s="158"/>
      <c r="G10" s="158"/>
      <c r="H10" s="158"/>
      <c r="I10" s="158"/>
      <c r="J10" s="158"/>
      <c r="K10" s="158"/>
      <c r="L10" s="159"/>
      <c r="M10" s="1"/>
      <c r="N10" s="1"/>
      <c r="O10" s="1"/>
    </row>
    <row r="11" spans="1:15" ht="15" customHeight="1">
      <c r="A11" s="71" t="s">
        <v>268</v>
      </c>
      <c r="B11" s="72"/>
      <c r="C11" s="147"/>
      <c r="D11" s="148"/>
      <c r="E11" s="148"/>
      <c r="F11" s="148"/>
      <c r="G11" s="149"/>
      <c r="H11" s="60" t="s">
        <v>279</v>
      </c>
      <c r="I11" s="59"/>
      <c r="J11" s="169"/>
      <c r="K11" s="170"/>
      <c r="L11" s="171"/>
      <c r="M11" s="3"/>
      <c r="N11" s="1"/>
      <c r="O11" s="1"/>
    </row>
    <row r="12" spans="1:15" ht="15" customHeight="1">
      <c r="A12" s="71" t="s">
        <v>269</v>
      </c>
      <c r="B12" s="72"/>
      <c r="C12" s="147"/>
      <c r="D12" s="148"/>
      <c r="E12" s="148"/>
      <c r="F12" s="148"/>
      <c r="G12" s="149"/>
      <c r="H12" s="60" t="s">
        <v>279</v>
      </c>
      <c r="I12" s="59"/>
      <c r="J12" s="172"/>
      <c r="K12" s="173"/>
      <c r="L12" s="174"/>
      <c r="M12" s="3"/>
      <c r="N12" s="1"/>
      <c r="O12" s="1"/>
    </row>
    <row r="13" spans="1:15" ht="15" customHeight="1">
      <c r="A13" s="73" t="s">
        <v>4</v>
      </c>
      <c r="B13" s="74"/>
      <c r="C13" s="178"/>
      <c r="D13" s="179"/>
      <c r="E13" s="179"/>
      <c r="F13" s="179"/>
      <c r="G13" s="179"/>
      <c r="H13" s="179"/>
      <c r="I13" s="179"/>
      <c r="J13" s="179"/>
      <c r="K13" s="179"/>
      <c r="L13" s="180"/>
      <c r="M13" s="1"/>
      <c r="N13" s="1"/>
      <c r="O13" s="1"/>
    </row>
    <row r="14" spans="1:15" ht="15" customHeight="1">
      <c r="A14" s="75"/>
      <c r="B14" s="76"/>
      <c r="C14" s="181"/>
      <c r="D14" s="182"/>
      <c r="E14" s="182"/>
      <c r="F14" s="182"/>
      <c r="G14" s="182"/>
      <c r="H14" s="182"/>
      <c r="I14" s="182"/>
      <c r="J14" s="182"/>
      <c r="K14" s="182"/>
      <c r="L14" s="183"/>
      <c r="M14" s="1"/>
      <c r="N14" s="1"/>
      <c r="O14" s="1"/>
    </row>
    <row r="15" spans="1:15" ht="9" customHeight="1">
      <c r="A15" s="126"/>
      <c r="B15" s="127"/>
      <c r="C15" s="127"/>
      <c r="D15" s="127"/>
      <c r="E15" s="127"/>
      <c r="F15" s="127"/>
      <c r="G15" s="127"/>
      <c r="H15" s="128"/>
      <c r="I15" s="5"/>
      <c r="J15" s="5"/>
      <c r="K15" s="5"/>
      <c r="L15" s="6"/>
      <c r="M15" s="6"/>
      <c r="N15" s="6"/>
      <c r="O15" s="6"/>
    </row>
    <row r="16" spans="1:16" ht="25.5" customHeight="1">
      <c r="A16" s="129"/>
      <c r="B16" s="130"/>
      <c r="C16" s="130"/>
      <c r="D16" s="130"/>
      <c r="E16" s="130"/>
      <c r="F16" s="130"/>
      <c r="G16" s="130"/>
      <c r="H16" s="131"/>
      <c r="I16" s="132" t="s">
        <v>7</v>
      </c>
      <c r="J16" s="133"/>
      <c r="K16" s="150"/>
      <c r="L16" s="151"/>
      <c r="M16" s="151"/>
      <c r="N16" s="151"/>
      <c r="O16" s="152"/>
      <c r="P16" s="58" t="s">
        <v>281</v>
      </c>
    </row>
    <row r="17" spans="1:16" ht="24" customHeight="1">
      <c r="A17" s="109" t="s">
        <v>282</v>
      </c>
      <c r="B17" s="110"/>
      <c r="C17" s="110"/>
      <c r="D17" s="110"/>
      <c r="E17" s="110"/>
      <c r="F17" s="110"/>
      <c r="G17" s="110"/>
      <c r="H17" s="111"/>
      <c r="I17" s="124"/>
      <c r="J17" s="125"/>
      <c r="K17" s="167" t="s">
        <v>6</v>
      </c>
      <c r="L17" s="168"/>
      <c r="M17" s="7"/>
      <c r="N17" s="7"/>
      <c r="O17" s="7"/>
      <c r="P17" s="55"/>
    </row>
    <row r="18" spans="1:16" ht="15" customHeight="1">
      <c r="A18" s="119" t="s">
        <v>245</v>
      </c>
      <c r="B18" s="120"/>
      <c r="C18" s="120"/>
      <c r="D18" s="120"/>
      <c r="E18" s="120"/>
      <c r="F18" s="120"/>
      <c r="G18" s="120"/>
      <c r="H18" s="121"/>
      <c r="I18" s="153">
        <v>0</v>
      </c>
      <c r="J18" s="154"/>
      <c r="K18" s="95"/>
      <c r="L18" s="96"/>
      <c r="M18" s="9"/>
      <c r="N18" s="9"/>
      <c r="O18" s="9"/>
      <c r="P18" s="55">
        <v>200100</v>
      </c>
    </row>
    <row r="19" spans="1:16" ht="15" customHeight="1">
      <c r="A19" s="119" t="s">
        <v>246</v>
      </c>
      <c r="B19" s="120"/>
      <c r="C19" s="120"/>
      <c r="D19" s="120"/>
      <c r="E19" s="120"/>
      <c r="F19" s="120"/>
      <c r="G19" s="120"/>
      <c r="H19" s="121"/>
      <c r="I19" s="153">
        <v>0</v>
      </c>
      <c r="J19" s="154"/>
      <c r="K19" s="95"/>
      <c r="L19" s="96"/>
      <c r="M19" s="9"/>
      <c r="N19" s="9"/>
      <c r="O19" s="9"/>
      <c r="P19" s="55">
        <v>200150</v>
      </c>
    </row>
    <row r="20" spans="1:16" ht="15" customHeight="1">
      <c r="A20" s="135" t="s">
        <v>291</v>
      </c>
      <c r="B20" s="135"/>
      <c r="C20" s="135"/>
      <c r="D20" s="135"/>
      <c r="E20" s="135"/>
      <c r="F20" s="135"/>
      <c r="G20" s="135"/>
      <c r="H20" s="136"/>
      <c r="I20" s="153">
        <v>0</v>
      </c>
      <c r="J20" s="154"/>
      <c r="K20" s="95"/>
      <c r="L20" s="96"/>
      <c r="M20" s="9"/>
      <c r="N20" s="9"/>
      <c r="O20" s="9"/>
      <c r="P20" s="55">
        <v>200120</v>
      </c>
    </row>
    <row r="21" spans="1:16" ht="15" customHeight="1">
      <c r="A21" s="135" t="s">
        <v>291</v>
      </c>
      <c r="B21" s="135"/>
      <c r="C21" s="135"/>
      <c r="D21" s="135"/>
      <c r="E21" s="135"/>
      <c r="F21" s="135"/>
      <c r="G21" s="135"/>
      <c r="H21" s="136"/>
      <c r="I21" s="155">
        <v>0</v>
      </c>
      <c r="J21" s="156"/>
      <c r="K21" s="95"/>
      <c r="L21" s="96"/>
      <c r="M21" s="9"/>
      <c r="N21" s="9"/>
      <c r="O21" s="9"/>
      <c r="P21" s="8"/>
    </row>
    <row r="22" spans="1:16" ht="15" customHeight="1" thickBot="1">
      <c r="A22" s="77" t="s">
        <v>276</v>
      </c>
      <c r="B22" s="78"/>
      <c r="C22" s="78"/>
      <c r="D22" s="78"/>
      <c r="E22" s="78"/>
      <c r="F22" s="78"/>
      <c r="G22" s="78"/>
      <c r="H22" s="79"/>
      <c r="I22" s="176">
        <f>SUM(I18:J21)</f>
        <v>0</v>
      </c>
      <c r="J22" s="177"/>
      <c r="K22" s="95"/>
      <c r="L22" s="96"/>
      <c r="M22" s="9"/>
      <c r="N22" s="9"/>
      <c r="O22" s="9"/>
      <c r="P22" s="8"/>
    </row>
    <row r="23" spans="1:16" ht="28.5" customHeight="1" thickTop="1">
      <c r="A23" s="77" t="s">
        <v>283</v>
      </c>
      <c r="B23" s="78"/>
      <c r="C23" s="78"/>
      <c r="D23" s="78"/>
      <c r="E23" s="78"/>
      <c r="F23" s="78"/>
      <c r="G23" s="78"/>
      <c r="H23" s="79"/>
      <c r="I23" s="143"/>
      <c r="J23" s="144"/>
      <c r="K23" s="95"/>
      <c r="L23" s="96"/>
      <c r="M23" s="9"/>
      <c r="N23" s="9"/>
      <c r="O23" s="9"/>
      <c r="P23" s="55"/>
    </row>
    <row r="24" spans="1:16" ht="15" customHeight="1">
      <c r="A24" s="134" t="s">
        <v>261</v>
      </c>
      <c r="B24" s="134"/>
      <c r="C24" s="134"/>
      <c r="D24" s="134"/>
      <c r="E24" s="185" t="s">
        <v>290</v>
      </c>
      <c r="F24" s="185"/>
      <c r="G24" s="185"/>
      <c r="H24" s="186"/>
      <c r="I24" s="132"/>
      <c r="J24" s="133"/>
      <c r="K24" s="95"/>
      <c r="L24" s="96"/>
      <c r="M24" s="9"/>
      <c r="N24" s="9"/>
      <c r="O24" s="9"/>
      <c r="P24" s="55"/>
    </row>
    <row r="25" spans="1:16" ht="15" customHeight="1" thickBot="1">
      <c r="A25" s="134" t="s">
        <v>265</v>
      </c>
      <c r="B25" s="134"/>
      <c r="C25" s="134"/>
      <c r="D25" s="134"/>
      <c r="E25" s="27">
        <v>0</v>
      </c>
      <c r="F25" s="33" t="s">
        <v>8</v>
      </c>
      <c r="G25" s="34" t="s">
        <v>9</v>
      </c>
      <c r="H25" s="41"/>
      <c r="I25" s="138">
        <f>E25*0.2</f>
        <v>0</v>
      </c>
      <c r="J25" s="103"/>
      <c r="K25" s="95"/>
      <c r="L25" s="96"/>
      <c r="M25" s="9"/>
      <c r="N25" s="9"/>
      <c r="O25" s="9"/>
      <c r="P25" s="56">
        <v>200135</v>
      </c>
    </row>
    <row r="26" spans="1:16" ht="15" customHeight="1" thickTop="1">
      <c r="A26" s="109" t="s">
        <v>266</v>
      </c>
      <c r="B26" s="110"/>
      <c r="C26" s="110"/>
      <c r="D26" s="110"/>
      <c r="E26" s="110"/>
      <c r="F26" s="110"/>
      <c r="G26" s="110"/>
      <c r="H26" s="111"/>
      <c r="I26" s="143"/>
      <c r="J26" s="144"/>
      <c r="K26" s="97"/>
      <c r="L26" s="98"/>
      <c r="M26" s="9"/>
      <c r="N26" s="9"/>
      <c r="O26" s="9"/>
      <c r="P26" s="55"/>
    </row>
    <row r="27" spans="1:16" ht="39" customHeight="1">
      <c r="A27" s="10" t="s">
        <v>6</v>
      </c>
      <c r="B27" s="55" t="s">
        <v>10</v>
      </c>
      <c r="C27" s="55" t="s">
        <v>284</v>
      </c>
      <c r="D27" s="55" t="s">
        <v>285</v>
      </c>
      <c r="E27" s="55" t="s">
        <v>286</v>
      </c>
      <c r="F27" s="55" t="s">
        <v>287</v>
      </c>
      <c r="G27" s="162" t="s">
        <v>11</v>
      </c>
      <c r="H27" s="163"/>
      <c r="I27" s="162" t="s">
        <v>254</v>
      </c>
      <c r="J27" s="163"/>
      <c r="K27" s="162" t="s">
        <v>256</v>
      </c>
      <c r="L27" s="184"/>
      <c r="M27" s="35" t="s">
        <v>292</v>
      </c>
      <c r="N27" s="35" t="s">
        <v>293</v>
      </c>
      <c r="O27" s="35" t="s">
        <v>294</v>
      </c>
      <c r="P27" s="62"/>
    </row>
    <row r="28" spans="1:16" ht="15" customHeight="1">
      <c r="A28" s="38" t="s">
        <v>270</v>
      </c>
      <c r="B28" s="54">
        <v>1</v>
      </c>
      <c r="C28" s="51"/>
      <c r="D28" s="28" t="s">
        <v>273</v>
      </c>
      <c r="E28" s="28" t="s">
        <v>273</v>
      </c>
      <c r="F28" s="58">
        <v>42</v>
      </c>
      <c r="G28" s="132" t="str">
        <f>VLOOKUP(F28,'Übersicht der Spesensätze neu'!A1:B239,2,FALSE)</f>
        <v>Deutschland</v>
      </c>
      <c r="H28" s="133"/>
      <c r="I28" s="90">
        <f>VLOOKUP(F28,'Übersicht der Spesensätze neu'!A1:G239,4,FALSE)</f>
        <v>14</v>
      </c>
      <c r="J28" s="91"/>
      <c r="K28" s="90">
        <f>IF(SUM(M28:O28)&lt;I28,I28-SUM(M28:O28),0)</f>
        <v>14</v>
      </c>
      <c r="L28" s="91"/>
      <c r="M28" s="51"/>
      <c r="N28" s="36">
        <f>IF(D28="ja",VLOOKUP($F$28,'Übersicht der Spesensätze neu'!$A$1:$G$239,6,FALSE),0)</f>
        <v>0</v>
      </c>
      <c r="O28" s="36">
        <f>IF(E28="ja",VLOOKUP($F$28,'Übersicht der Spesensätze neu'!$A$1:$G$239,6,FALSE),0)</f>
        <v>0</v>
      </c>
      <c r="P28" s="63"/>
    </row>
    <row r="29" spans="1:16" ht="26.25" customHeight="1">
      <c r="A29" s="38" t="s">
        <v>271</v>
      </c>
      <c r="B29" s="29">
        <v>0</v>
      </c>
      <c r="C29" s="28" t="s">
        <v>273</v>
      </c>
      <c r="D29" s="28" t="s">
        <v>273</v>
      </c>
      <c r="E29" s="28" t="s">
        <v>273</v>
      </c>
      <c r="F29" s="58">
        <v>42</v>
      </c>
      <c r="G29" s="132" t="str">
        <f>VLOOKUP(F29,'Übersicht der Spesensätze neu'!A1:B239,2,FALSE)</f>
        <v>Deutschland</v>
      </c>
      <c r="H29" s="133"/>
      <c r="I29" s="90">
        <f>VLOOKUP(F29,'Übersicht der Spesensätze neu'!A1:G239,3,FALSE)*B29</f>
        <v>0</v>
      </c>
      <c r="J29" s="91"/>
      <c r="K29" s="90">
        <f>IF(SUM(M29:O29)&lt;I29,I29-SUM(M29:O29),0)</f>
        <v>0</v>
      </c>
      <c r="L29" s="92"/>
      <c r="M29" s="36">
        <f>(IF(C29="ja",VLOOKUP($F$29,'Übersicht der Spesensätze neu'!$A$1:$G$239,5,FALSE),0))*B29</f>
        <v>0</v>
      </c>
      <c r="N29" s="36">
        <f>(IF(D29="ja",VLOOKUP($F$29,'Übersicht der Spesensätze neu'!$A$1:$G$239,6,FALSE),0))*B29</f>
        <v>0</v>
      </c>
      <c r="O29" s="36">
        <f>(IF(E29="ja",VLOOKUP($F$29,'Übersicht der Spesensätze neu'!$A$1:$G$239,6,FALSE),0))*B29</f>
        <v>0</v>
      </c>
      <c r="P29" s="64"/>
    </row>
    <row r="30" spans="1:16" ht="15" customHeight="1">
      <c r="A30" s="38" t="s">
        <v>272</v>
      </c>
      <c r="B30" s="29">
        <v>0</v>
      </c>
      <c r="C30" s="28" t="s">
        <v>273</v>
      </c>
      <c r="D30" s="28" t="s">
        <v>273</v>
      </c>
      <c r="E30" s="28" t="s">
        <v>273</v>
      </c>
      <c r="F30" s="58">
        <v>42</v>
      </c>
      <c r="G30" s="132" t="str">
        <f>VLOOKUP(F30,'Übersicht der Spesensätze neu'!A1:B239,2,FALSE)</f>
        <v>Deutschland</v>
      </c>
      <c r="H30" s="133"/>
      <c r="I30" s="90">
        <f>VLOOKUP(F30,'Übersicht der Spesensätze neu'!A1:G239,4,FALSE)*B30</f>
        <v>0</v>
      </c>
      <c r="J30" s="91"/>
      <c r="K30" s="90">
        <f>IF(SUM(M30:O30)&lt;I30,I30-SUM(M30:O30),0)</f>
        <v>0</v>
      </c>
      <c r="L30" s="92"/>
      <c r="M30" s="36">
        <f>IF(C30="ja",VLOOKUP($F$29,'Übersicht der Spesensätze neu'!$A$1:$G$239,5,FALSE),0)</f>
        <v>0</v>
      </c>
      <c r="N30" s="36">
        <f>IF(D30="ja",VLOOKUP($F$29,'Übersicht der Spesensätze neu'!$A$1:$G$239,6,FALSE),0)</f>
        <v>0</v>
      </c>
      <c r="O30" s="36">
        <f>IF(E30="ja",VLOOKUP($F$29,'Übersicht der Spesensätze neu'!$A$1:$G$239,6,FALSE),0)</f>
        <v>0</v>
      </c>
      <c r="P30" s="65"/>
    </row>
    <row r="31" spans="1:16" ht="15" customHeight="1" thickBot="1">
      <c r="A31" s="164" t="s">
        <v>5</v>
      </c>
      <c r="B31" s="165"/>
      <c r="C31" s="165"/>
      <c r="D31" s="165"/>
      <c r="E31" s="165"/>
      <c r="F31" s="165"/>
      <c r="G31" s="165"/>
      <c r="H31" s="166"/>
      <c r="I31" s="112"/>
      <c r="J31" s="113"/>
      <c r="K31" s="102">
        <f>SUM(K28:L30)</f>
        <v>14</v>
      </c>
      <c r="L31" s="103"/>
      <c r="M31" s="37"/>
      <c r="N31" s="37"/>
      <c r="O31" s="37"/>
      <c r="P31" s="63">
        <v>200120</v>
      </c>
    </row>
    <row r="32" spans="1:16" ht="15" customHeight="1" thickTop="1">
      <c r="A32" s="109" t="s">
        <v>251</v>
      </c>
      <c r="B32" s="110"/>
      <c r="C32" s="110"/>
      <c r="D32" s="110"/>
      <c r="E32" s="110"/>
      <c r="F32" s="110"/>
      <c r="G32" s="110"/>
      <c r="H32" s="111"/>
      <c r="I32" s="132" t="s">
        <v>6</v>
      </c>
      <c r="J32" s="133"/>
      <c r="K32" s="93" t="s">
        <v>6</v>
      </c>
      <c r="L32" s="94"/>
      <c r="M32" s="9"/>
      <c r="N32" s="9"/>
      <c r="O32" s="9"/>
      <c r="P32" s="55"/>
    </row>
    <row r="33" spans="1:16" ht="15" customHeight="1">
      <c r="A33" s="83" t="s">
        <v>6</v>
      </c>
      <c r="B33" s="55" t="s">
        <v>10</v>
      </c>
      <c r="C33" s="85" t="s">
        <v>274</v>
      </c>
      <c r="D33" s="86"/>
      <c r="E33" s="86"/>
      <c r="F33" s="39"/>
      <c r="G33" s="39"/>
      <c r="H33" s="40"/>
      <c r="I33" s="132"/>
      <c r="J33" s="133"/>
      <c r="K33" s="95"/>
      <c r="L33" s="96"/>
      <c r="M33" s="9"/>
      <c r="N33" s="9"/>
      <c r="O33" s="9"/>
      <c r="P33" s="55"/>
    </row>
    <row r="34" spans="1:16" ht="15" customHeight="1" thickBot="1">
      <c r="A34" s="84"/>
      <c r="B34" s="30">
        <v>0</v>
      </c>
      <c r="C34" s="107">
        <v>0</v>
      </c>
      <c r="D34" s="175"/>
      <c r="E34" s="175"/>
      <c r="F34" s="39"/>
      <c r="G34" s="39"/>
      <c r="H34" s="40"/>
      <c r="I34" s="138">
        <f>B34*C34</f>
        <v>0</v>
      </c>
      <c r="J34" s="103"/>
      <c r="K34" s="95"/>
      <c r="L34" s="96"/>
      <c r="M34" s="9"/>
      <c r="N34" s="9"/>
      <c r="O34" s="9"/>
      <c r="P34" s="57">
        <v>200110</v>
      </c>
    </row>
    <row r="35" spans="1:16" ht="15" customHeight="1" thickTop="1">
      <c r="A35" s="99" t="s">
        <v>277</v>
      </c>
      <c r="B35" s="100"/>
      <c r="C35" s="100"/>
      <c r="D35" s="100"/>
      <c r="E35" s="100"/>
      <c r="F35" s="100"/>
      <c r="G35" s="100"/>
      <c r="H35" s="101"/>
      <c r="I35" s="143" t="s">
        <v>6</v>
      </c>
      <c r="J35" s="144"/>
      <c r="K35" s="95"/>
      <c r="L35" s="96"/>
      <c r="M35" s="9"/>
      <c r="N35" s="9"/>
      <c r="O35" s="9"/>
      <c r="P35" s="66"/>
    </row>
    <row r="36" spans="1:16" ht="15" customHeight="1" outlineLevel="1">
      <c r="A36" s="80" t="s">
        <v>297</v>
      </c>
      <c r="B36" s="81"/>
      <c r="C36" s="81"/>
      <c r="D36" s="81"/>
      <c r="E36" s="81"/>
      <c r="F36" s="81"/>
      <c r="G36" s="81"/>
      <c r="H36" s="82"/>
      <c r="I36" s="107">
        <v>0</v>
      </c>
      <c r="J36" s="108"/>
      <c r="K36" s="95"/>
      <c r="L36" s="96"/>
      <c r="M36" s="9"/>
      <c r="N36" s="9"/>
      <c r="O36" s="9"/>
      <c r="P36" s="55">
        <v>200140</v>
      </c>
    </row>
    <row r="37" spans="1:16" ht="15" customHeight="1" outlineLevel="1">
      <c r="A37" s="80" t="s">
        <v>295</v>
      </c>
      <c r="B37" s="81"/>
      <c r="C37" s="81"/>
      <c r="D37" s="81"/>
      <c r="E37" s="81"/>
      <c r="F37" s="81"/>
      <c r="G37" s="81"/>
      <c r="H37" s="82"/>
      <c r="I37" s="107">
        <v>0</v>
      </c>
      <c r="J37" s="108"/>
      <c r="K37" s="95"/>
      <c r="L37" s="96"/>
      <c r="M37" s="9"/>
      <c r="N37" s="9"/>
      <c r="O37" s="9"/>
      <c r="P37" s="55">
        <v>200000</v>
      </c>
    </row>
    <row r="38" spans="1:16" ht="15" customHeight="1" outlineLevel="1">
      <c r="A38" s="80" t="s">
        <v>275</v>
      </c>
      <c r="B38" s="81"/>
      <c r="C38" s="81"/>
      <c r="D38" s="81"/>
      <c r="E38" s="81"/>
      <c r="F38" s="81"/>
      <c r="G38" s="81"/>
      <c r="H38" s="82"/>
      <c r="I38" s="107">
        <v>0</v>
      </c>
      <c r="J38" s="108"/>
      <c r="K38" s="95"/>
      <c r="L38" s="96"/>
      <c r="M38" s="9"/>
      <c r="N38" s="9"/>
      <c r="O38" s="9"/>
      <c r="P38" s="55">
        <v>200010</v>
      </c>
    </row>
    <row r="39" spans="1:16" ht="15" customHeight="1" outlineLevel="1">
      <c r="A39" s="80" t="s">
        <v>296</v>
      </c>
      <c r="B39" s="81"/>
      <c r="C39" s="81"/>
      <c r="D39" s="81"/>
      <c r="E39" s="81"/>
      <c r="F39" s="81"/>
      <c r="G39" s="81"/>
      <c r="H39" s="82"/>
      <c r="I39" s="107">
        <v>0</v>
      </c>
      <c r="J39" s="108"/>
      <c r="K39" s="95"/>
      <c r="L39" s="96"/>
      <c r="M39" s="9"/>
      <c r="N39" s="9"/>
      <c r="O39" s="9"/>
      <c r="P39" s="55">
        <v>200020</v>
      </c>
    </row>
    <row r="40" spans="1:16" ht="15" customHeight="1" outlineLevel="1">
      <c r="A40" s="80" t="s">
        <v>298</v>
      </c>
      <c r="B40" s="81"/>
      <c r="C40" s="81"/>
      <c r="D40" s="81"/>
      <c r="E40" s="81"/>
      <c r="F40" s="81"/>
      <c r="G40" s="81"/>
      <c r="H40" s="82"/>
      <c r="I40" s="107">
        <v>0</v>
      </c>
      <c r="J40" s="108"/>
      <c r="K40" s="95"/>
      <c r="L40" s="96"/>
      <c r="M40" s="9"/>
      <c r="N40" s="9"/>
      <c r="O40" s="9"/>
      <c r="P40" s="55">
        <v>200050</v>
      </c>
    </row>
    <row r="41" spans="1:16" ht="15" customHeight="1" outlineLevel="1">
      <c r="A41" s="80" t="s">
        <v>291</v>
      </c>
      <c r="B41" s="81"/>
      <c r="C41" s="81"/>
      <c r="D41" s="81"/>
      <c r="E41" s="81"/>
      <c r="F41" s="81"/>
      <c r="G41" s="81"/>
      <c r="H41" s="82"/>
      <c r="I41" s="107">
        <v>0</v>
      </c>
      <c r="J41" s="108"/>
      <c r="K41" s="95"/>
      <c r="L41" s="96"/>
      <c r="M41" s="9"/>
      <c r="N41" s="9"/>
      <c r="O41" s="9"/>
      <c r="P41" s="55"/>
    </row>
    <row r="42" spans="1:16" ht="15" customHeight="1" outlineLevel="1">
      <c r="A42" s="80" t="s">
        <v>291</v>
      </c>
      <c r="B42" s="81"/>
      <c r="C42" s="81"/>
      <c r="D42" s="81"/>
      <c r="E42" s="81"/>
      <c r="F42" s="81"/>
      <c r="G42" s="81"/>
      <c r="H42" s="82"/>
      <c r="I42" s="107">
        <v>0</v>
      </c>
      <c r="J42" s="108"/>
      <c r="K42" s="95"/>
      <c r="L42" s="96"/>
      <c r="M42" s="9"/>
      <c r="N42" s="9"/>
      <c r="O42" s="9"/>
      <c r="P42" s="55"/>
    </row>
    <row r="43" spans="1:16" ht="15" customHeight="1" outlineLevel="1">
      <c r="A43" s="80" t="s">
        <v>291</v>
      </c>
      <c r="B43" s="81"/>
      <c r="C43" s="81"/>
      <c r="D43" s="81"/>
      <c r="E43" s="81"/>
      <c r="F43" s="81"/>
      <c r="G43" s="81"/>
      <c r="H43" s="82"/>
      <c r="I43" s="107">
        <v>0</v>
      </c>
      <c r="J43" s="108"/>
      <c r="K43" s="95"/>
      <c r="L43" s="96"/>
      <c r="M43" s="9"/>
      <c r="N43" s="9"/>
      <c r="O43" s="9"/>
      <c r="P43" s="55"/>
    </row>
    <row r="44" spans="1:16" ht="15" customHeight="1" outlineLevel="1">
      <c r="A44" s="80"/>
      <c r="B44" s="81"/>
      <c r="C44" s="81"/>
      <c r="D44" s="81"/>
      <c r="E44" s="81"/>
      <c r="F44" s="81"/>
      <c r="G44" s="81"/>
      <c r="H44" s="82"/>
      <c r="I44" s="145">
        <v>0</v>
      </c>
      <c r="J44" s="146"/>
      <c r="K44" s="95"/>
      <c r="L44" s="96"/>
      <c r="M44" s="9"/>
      <c r="N44" s="9"/>
      <c r="O44" s="9"/>
      <c r="P44" s="55"/>
    </row>
    <row r="45" spans="1:16" ht="15" customHeight="1" outlineLevel="1" thickBot="1">
      <c r="A45" s="77" t="s">
        <v>278</v>
      </c>
      <c r="B45" s="78"/>
      <c r="C45" s="78"/>
      <c r="D45" s="78"/>
      <c r="E45" s="78"/>
      <c r="F45" s="78"/>
      <c r="G45" s="78"/>
      <c r="H45" s="79"/>
      <c r="I45" s="141">
        <f>SUM(I36:J44)</f>
        <v>0</v>
      </c>
      <c r="J45" s="142"/>
      <c r="K45" s="95"/>
      <c r="L45" s="96"/>
      <c r="M45" s="9"/>
      <c r="N45" s="9"/>
      <c r="O45" s="9"/>
      <c r="P45" s="55"/>
    </row>
    <row r="46" spans="1:16" ht="15" customHeight="1" thickTop="1">
      <c r="A46" s="52"/>
      <c r="B46" s="53"/>
      <c r="C46" s="53"/>
      <c r="D46" s="53"/>
      <c r="E46" s="53"/>
      <c r="F46" s="53"/>
      <c r="G46" s="53"/>
      <c r="H46" s="53"/>
      <c r="I46" s="31"/>
      <c r="J46" s="32"/>
      <c r="K46" s="95"/>
      <c r="L46" s="96"/>
      <c r="M46" s="9"/>
      <c r="N46" s="9"/>
      <c r="O46" s="9"/>
      <c r="P46" s="8"/>
    </row>
    <row r="47" spans="1:16" ht="15" customHeight="1" thickBot="1">
      <c r="A47" s="109" t="s">
        <v>299</v>
      </c>
      <c r="B47" s="110"/>
      <c r="C47" s="110"/>
      <c r="D47" s="110"/>
      <c r="E47" s="110"/>
      <c r="F47" s="110"/>
      <c r="G47" s="110"/>
      <c r="H47" s="111"/>
      <c r="I47" s="139">
        <f>I45+I34+K31+I25+I22</f>
        <v>14</v>
      </c>
      <c r="J47" s="140"/>
      <c r="K47" s="97"/>
      <c r="L47" s="98"/>
      <c r="M47" s="11"/>
      <c r="N47" s="11"/>
      <c r="O47" s="11"/>
      <c r="P47" s="55"/>
    </row>
    <row r="48" spans="1:16" ht="15.75" customHeight="1" thickTop="1">
      <c r="A48" s="104"/>
      <c r="B48" s="105"/>
      <c r="C48" s="12"/>
      <c r="D48" s="13"/>
      <c r="E48" s="13"/>
      <c r="F48" s="104"/>
      <c r="G48" s="137"/>
      <c r="H48" s="105"/>
      <c r="I48" s="14"/>
      <c r="J48" s="129"/>
      <c r="K48" s="130"/>
      <c r="L48" s="131"/>
      <c r="M48" s="4"/>
      <c r="N48" s="4"/>
      <c r="O48" s="4"/>
      <c r="P48" s="4"/>
    </row>
    <row r="49" spans="1:16" ht="15.75" customHeight="1">
      <c r="A49" s="15"/>
      <c r="B49" s="15"/>
      <c r="C49" s="16"/>
      <c r="D49" s="16"/>
      <c r="E49" s="16"/>
      <c r="F49" s="15"/>
      <c r="G49" s="15"/>
      <c r="H49" s="15"/>
      <c r="I49" s="16"/>
      <c r="J49" s="15"/>
      <c r="K49" s="15"/>
      <c r="L49" s="15"/>
      <c r="M49" s="15"/>
      <c r="N49" s="15"/>
      <c r="O49" s="15"/>
      <c r="P49" s="15"/>
    </row>
    <row r="50" spans="1:16" ht="15.75" customHeight="1">
      <c r="A50" s="15"/>
      <c r="B50" s="15"/>
      <c r="C50" s="16"/>
      <c r="D50" s="16"/>
      <c r="E50" s="16"/>
      <c r="F50" s="15"/>
      <c r="G50" s="15"/>
      <c r="H50" s="15"/>
      <c r="I50" s="16"/>
      <c r="J50" s="15"/>
      <c r="K50" s="15"/>
      <c r="L50" s="15"/>
      <c r="M50" s="15"/>
      <c r="N50" s="15"/>
      <c r="O50" s="15"/>
      <c r="P50" s="15"/>
    </row>
    <row r="51" spans="1:16" ht="15.75" customHeight="1">
      <c r="A51" s="104"/>
      <c r="B51" s="105"/>
      <c r="D51" s="13"/>
      <c r="E51" s="13"/>
      <c r="F51" s="104"/>
      <c r="G51" s="137"/>
      <c r="H51" s="105"/>
      <c r="J51" s="104"/>
      <c r="K51" s="137"/>
      <c r="L51" s="105"/>
      <c r="M51" s="4"/>
      <c r="N51" s="4"/>
      <c r="O51" s="4"/>
      <c r="P51" s="61"/>
    </row>
    <row r="52" spans="4:16" ht="12.75">
      <c r="D52" s="70"/>
      <c r="E52" s="70"/>
      <c r="J52" s="17"/>
      <c r="K52" s="17"/>
      <c r="L52" s="18"/>
      <c r="M52" s="18"/>
      <c r="N52" s="18"/>
      <c r="O52" s="18"/>
      <c r="P52" s="68"/>
    </row>
    <row r="53" spans="1:17" ht="12.75">
      <c r="A53" s="160" t="s">
        <v>2</v>
      </c>
      <c r="B53" s="161"/>
      <c r="C53" s="19"/>
      <c r="D53" s="89" t="s">
        <v>3</v>
      </c>
      <c r="E53" s="89"/>
      <c r="F53" s="89"/>
      <c r="G53" s="89"/>
      <c r="H53" s="106"/>
      <c r="I53" s="20"/>
      <c r="J53" s="89" t="s">
        <v>289</v>
      </c>
      <c r="K53" s="89"/>
      <c r="L53" s="89"/>
      <c r="M53" s="89"/>
      <c r="N53" s="89"/>
      <c r="O53" s="89"/>
      <c r="P53" s="89"/>
      <c r="Q53" s="3"/>
    </row>
    <row r="54" spans="10:16" ht="12.75">
      <c r="J54" s="21"/>
      <c r="K54" s="21"/>
      <c r="L54" s="22"/>
      <c r="M54" s="22"/>
      <c r="N54" s="22"/>
      <c r="O54" s="22"/>
      <c r="P54" s="69"/>
    </row>
    <row r="55" spans="1:15" ht="12.75">
      <c r="A55" s="1" t="s">
        <v>280</v>
      </c>
      <c r="K55" s="23"/>
      <c r="L55" s="1"/>
      <c r="M55" s="1"/>
      <c r="N55" s="1"/>
      <c r="O55" s="1"/>
    </row>
  </sheetData>
  <sheetProtection/>
  <protectedRanges>
    <protectedRange sqref="J11:J12 A20:A22 I18:I22 E24:E25 D28:F30 F48:H52 C5:C14 B34:C34 I34 I36:I45 A48:B52 J48:P52 A37:A45 B29:C30" name="Bereich1"/>
  </protectedRanges>
  <mergeCells count="104">
    <mergeCell ref="A51:B51"/>
    <mergeCell ref="F51:H51"/>
    <mergeCell ref="J51:L51"/>
    <mergeCell ref="E24:H24"/>
    <mergeCell ref="I32:J32"/>
    <mergeCell ref="I33:J33"/>
    <mergeCell ref="A24:D24"/>
    <mergeCell ref="I25:J25"/>
    <mergeCell ref="I24:J24"/>
    <mergeCell ref="J48:L48"/>
    <mergeCell ref="J12:L12"/>
    <mergeCell ref="C34:E34"/>
    <mergeCell ref="G28:H28"/>
    <mergeCell ref="I26:J26"/>
    <mergeCell ref="I22:J22"/>
    <mergeCell ref="C13:L14"/>
    <mergeCell ref="I23:J23"/>
    <mergeCell ref="K27:L27"/>
    <mergeCell ref="K17:L26"/>
    <mergeCell ref="I18:J18"/>
    <mergeCell ref="A18:H18"/>
    <mergeCell ref="I19:J19"/>
    <mergeCell ref="A22:H22"/>
    <mergeCell ref="I37:J37"/>
    <mergeCell ref="I39:J39"/>
    <mergeCell ref="G27:H27"/>
    <mergeCell ref="A39:H39"/>
    <mergeCell ref="I38:J38"/>
    <mergeCell ref="A11:B11"/>
    <mergeCell ref="A12:B12"/>
    <mergeCell ref="C12:G12"/>
    <mergeCell ref="I16:J16"/>
    <mergeCell ref="A20:H20"/>
    <mergeCell ref="J11:L11"/>
    <mergeCell ref="C10:L10"/>
    <mergeCell ref="A23:H23"/>
    <mergeCell ref="A7:B7"/>
    <mergeCell ref="A8:B8"/>
    <mergeCell ref="A53:B53"/>
    <mergeCell ref="I42:J42"/>
    <mergeCell ref="I43:J43"/>
    <mergeCell ref="I27:J27"/>
    <mergeCell ref="A31:H31"/>
    <mergeCell ref="A36:H36"/>
    <mergeCell ref="I41:J41"/>
    <mergeCell ref="F48:H48"/>
    <mergeCell ref="I36:J36"/>
    <mergeCell ref="A47:H47"/>
    <mergeCell ref="I34:J34"/>
    <mergeCell ref="I47:J47"/>
    <mergeCell ref="I45:J45"/>
    <mergeCell ref="I35:J35"/>
    <mergeCell ref="I44:J44"/>
    <mergeCell ref="A40:H40"/>
    <mergeCell ref="K30:L30"/>
    <mergeCell ref="A15:H16"/>
    <mergeCell ref="A26:H26"/>
    <mergeCell ref="G29:H29"/>
    <mergeCell ref="I28:J28"/>
    <mergeCell ref="I30:J30"/>
    <mergeCell ref="A25:D25"/>
    <mergeCell ref="A21:H21"/>
    <mergeCell ref="K16:O16"/>
    <mergeCell ref="G30:H30"/>
    <mergeCell ref="A5:B5"/>
    <mergeCell ref="A6:B6"/>
    <mergeCell ref="C9:L9"/>
    <mergeCell ref="A2:P2"/>
    <mergeCell ref="I17:J17"/>
    <mergeCell ref="I29:J29"/>
    <mergeCell ref="C7:L7"/>
    <mergeCell ref="C11:G11"/>
    <mergeCell ref="I20:J20"/>
    <mergeCell ref="I21:J21"/>
    <mergeCell ref="A44:H44"/>
    <mergeCell ref="I40:J40"/>
    <mergeCell ref="A32:H32"/>
    <mergeCell ref="I31:J31"/>
    <mergeCell ref="A1:P1"/>
    <mergeCell ref="C5:L5"/>
    <mergeCell ref="C6:L6"/>
    <mergeCell ref="A19:H19"/>
    <mergeCell ref="A17:H17"/>
    <mergeCell ref="C8:L8"/>
    <mergeCell ref="A3:P3"/>
    <mergeCell ref="J53:P53"/>
    <mergeCell ref="K28:L28"/>
    <mergeCell ref="K29:L29"/>
    <mergeCell ref="K32:L47"/>
    <mergeCell ref="A38:H38"/>
    <mergeCell ref="A35:H35"/>
    <mergeCell ref="K31:L31"/>
    <mergeCell ref="A48:B48"/>
    <mergeCell ref="D53:H53"/>
    <mergeCell ref="A9:B9"/>
    <mergeCell ref="A10:B10"/>
    <mergeCell ref="A13:B14"/>
    <mergeCell ref="A45:H45"/>
    <mergeCell ref="A41:H41"/>
    <mergeCell ref="A33:A34"/>
    <mergeCell ref="A37:H37"/>
    <mergeCell ref="C33:E33"/>
    <mergeCell ref="A42:H42"/>
    <mergeCell ref="A43:H43"/>
  </mergeCells>
  <dataValidations count="3">
    <dataValidation type="list" allowBlank="1" showInputMessage="1" showErrorMessage="1" sqref="B29">
      <formula1>"0,1,2,3,4,5,6,7,8,9,10,11,12,13,14,15,16,17,18,19,20,21,22,23,24,25,26,27,28,29,30,31"</formula1>
    </dataValidation>
    <dataValidation type="list" allowBlank="1" showInputMessage="1" showErrorMessage="1" sqref="D28:E30 C29:C30">
      <formula1>"Ja,Nein"</formula1>
    </dataValidation>
    <dataValidation type="list" allowBlank="1" showInputMessage="1" showErrorMessage="1" sqref="B30">
      <formula1>"0,1,"</formula1>
    </dataValidation>
  </dataValidation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B53" sqref="B53"/>
    </sheetView>
  </sheetViews>
  <sheetFormatPr defaultColWidth="11.421875" defaultRowHeight="12.75"/>
  <cols>
    <col min="1" max="1" width="19.57421875" style="42" customWidth="1"/>
    <col min="2" max="2" width="71.7109375" style="42" bestFit="1" customWidth="1"/>
    <col min="3" max="3" width="20.00390625" style="42" customWidth="1"/>
    <col min="4" max="4" width="23.28125" style="42" bestFit="1" customWidth="1"/>
    <col min="5" max="5" width="23.00390625" style="42" customWidth="1"/>
    <col min="6" max="7" width="22.140625" style="42" customWidth="1"/>
    <col min="8" max="16384" width="11.421875" style="42" customWidth="1"/>
  </cols>
  <sheetData>
    <row r="1" spans="1:7" ht="69" customHeight="1">
      <c r="A1" s="46" t="s">
        <v>257</v>
      </c>
      <c r="B1" s="24" t="s">
        <v>11</v>
      </c>
      <c r="C1" s="47" t="s">
        <v>253</v>
      </c>
      <c r="D1" s="47" t="s">
        <v>247</v>
      </c>
      <c r="E1" s="46" t="s">
        <v>258</v>
      </c>
      <c r="F1" s="46" t="s">
        <v>259</v>
      </c>
      <c r="G1" s="46" t="s">
        <v>260</v>
      </c>
    </row>
    <row r="2" spans="1:7" ht="12.75">
      <c r="A2" s="48">
        <v>1</v>
      </c>
      <c r="B2" s="49" t="s">
        <v>12</v>
      </c>
      <c r="C2" s="50">
        <v>30</v>
      </c>
      <c r="D2" s="50">
        <v>20</v>
      </c>
      <c r="E2" s="50">
        <f>C2*0.2</f>
        <v>6</v>
      </c>
      <c r="F2" s="50">
        <f>C2*0.4</f>
        <v>12</v>
      </c>
      <c r="G2" s="50">
        <f>C2*0.4</f>
        <v>12</v>
      </c>
    </row>
    <row r="3" spans="1:7" ht="12.75">
      <c r="A3" s="48">
        <v>2</v>
      </c>
      <c r="B3" s="49" t="s">
        <v>13</v>
      </c>
      <c r="C3" s="50">
        <v>41</v>
      </c>
      <c r="D3" s="50">
        <v>28</v>
      </c>
      <c r="E3" s="50">
        <f>C3*0.2</f>
        <v>8.200000000000001</v>
      </c>
      <c r="F3" s="50">
        <f aca="true" t="shared" si="0" ref="F3:F9">C3*0.4</f>
        <v>16.400000000000002</v>
      </c>
      <c r="G3" s="50">
        <f>C3*0.4</f>
        <v>16.400000000000002</v>
      </c>
    </row>
    <row r="4" spans="1:7" ht="12.75">
      <c r="A4" s="48">
        <v>3</v>
      </c>
      <c r="B4" s="49" t="s">
        <v>14</v>
      </c>
      <c r="C4" s="50">
        <v>39</v>
      </c>
      <c r="D4" s="50">
        <v>26</v>
      </c>
      <c r="E4" s="50">
        <f aca="true" t="shared" si="1" ref="E4:E66">C4*0.2</f>
        <v>7.800000000000001</v>
      </c>
      <c r="F4" s="50">
        <f t="shared" si="0"/>
        <v>15.600000000000001</v>
      </c>
      <c r="G4" s="50">
        <f aca="true" t="shared" si="2" ref="G4:G66">C4*0.4</f>
        <v>15.600000000000001</v>
      </c>
    </row>
    <row r="5" spans="1:7" ht="12.75">
      <c r="A5" s="48">
        <v>4</v>
      </c>
      <c r="B5" s="49" t="s">
        <v>15</v>
      </c>
      <c r="C5" s="50">
        <v>36</v>
      </c>
      <c r="D5" s="50">
        <v>24</v>
      </c>
      <c r="E5" s="50">
        <f t="shared" si="1"/>
        <v>7.2</v>
      </c>
      <c r="F5" s="50">
        <f t="shared" si="0"/>
        <v>14.4</v>
      </c>
      <c r="G5" s="50">
        <f>C5*0.4</f>
        <v>14.4</v>
      </c>
    </row>
    <row r="6" spans="1:7" ht="12.75">
      <c r="A6" s="48">
        <v>5</v>
      </c>
      <c r="B6" s="49" t="s">
        <v>16</v>
      </c>
      <c r="C6" s="50">
        <v>29</v>
      </c>
      <c r="D6" s="50">
        <v>20</v>
      </c>
      <c r="E6" s="50">
        <f t="shared" si="1"/>
        <v>5.800000000000001</v>
      </c>
      <c r="F6" s="50">
        <f t="shared" si="0"/>
        <v>11.600000000000001</v>
      </c>
      <c r="G6" s="50">
        <f t="shared" si="2"/>
        <v>11.600000000000001</v>
      </c>
    </row>
    <row r="7" spans="1:7" ht="12.75">
      <c r="A7" s="48">
        <v>6</v>
      </c>
      <c r="B7" s="49" t="s">
        <v>17</v>
      </c>
      <c r="C7" s="50">
        <v>51</v>
      </c>
      <c r="D7" s="50">
        <v>34</v>
      </c>
      <c r="E7" s="50">
        <f t="shared" si="1"/>
        <v>10.200000000000001</v>
      </c>
      <c r="F7" s="50">
        <f t="shared" si="0"/>
        <v>20.400000000000002</v>
      </c>
      <c r="G7" s="50">
        <f t="shared" si="2"/>
        <v>20.400000000000002</v>
      </c>
    </row>
    <row r="8" spans="1:7" ht="12.75">
      <c r="A8" s="48">
        <v>7</v>
      </c>
      <c r="B8" s="49" t="s">
        <v>18</v>
      </c>
      <c r="C8" s="50">
        <v>34</v>
      </c>
      <c r="D8" s="50">
        <v>23</v>
      </c>
      <c r="E8" s="50">
        <f t="shared" si="1"/>
        <v>6.800000000000001</v>
      </c>
      <c r="F8" s="50">
        <f t="shared" si="0"/>
        <v>13.600000000000001</v>
      </c>
      <c r="G8" s="50">
        <f t="shared" si="2"/>
        <v>13.600000000000001</v>
      </c>
    </row>
    <row r="9" spans="1:7" ht="12.75">
      <c r="A9" s="48">
        <v>8</v>
      </c>
      <c r="B9" s="49" t="s">
        <v>19</v>
      </c>
      <c r="C9" s="50">
        <v>52</v>
      </c>
      <c r="D9" s="50">
        <v>35</v>
      </c>
      <c r="E9" s="50">
        <f t="shared" si="1"/>
        <v>10.4</v>
      </c>
      <c r="F9" s="50">
        <f t="shared" si="0"/>
        <v>20.8</v>
      </c>
      <c r="G9" s="50">
        <f t="shared" si="2"/>
        <v>20.8</v>
      </c>
    </row>
    <row r="10" spans="1:7" ht="12.75">
      <c r="A10" s="48">
        <v>9</v>
      </c>
      <c r="B10" s="49" t="s">
        <v>20</v>
      </c>
      <c r="C10" s="50">
        <v>53</v>
      </c>
      <c r="D10" s="50">
        <v>36</v>
      </c>
      <c r="E10" s="50">
        <f t="shared" si="1"/>
        <v>10.600000000000001</v>
      </c>
      <c r="F10" s="50">
        <f>C10*0.4</f>
        <v>21.200000000000003</v>
      </c>
      <c r="G10" s="50">
        <f t="shared" si="2"/>
        <v>21.200000000000003</v>
      </c>
    </row>
    <row r="11" spans="1:7" ht="12.75">
      <c r="A11" s="48">
        <v>10</v>
      </c>
      <c r="B11" s="49" t="s">
        <v>21</v>
      </c>
      <c r="C11" s="50">
        <v>35</v>
      </c>
      <c r="D11" s="50">
        <v>24</v>
      </c>
      <c r="E11" s="50">
        <f t="shared" si="1"/>
        <v>7</v>
      </c>
      <c r="F11" s="50">
        <f aca="true" t="shared" si="3" ref="F11:F74">C11*0.4</f>
        <v>14</v>
      </c>
      <c r="G11" s="50">
        <f t="shared" si="2"/>
        <v>14</v>
      </c>
    </row>
    <row r="12" spans="1:7" ht="12.75">
      <c r="A12" s="48">
        <v>11</v>
      </c>
      <c r="B12" s="49" t="s">
        <v>22</v>
      </c>
      <c r="C12" s="50">
        <v>24</v>
      </c>
      <c r="D12" s="50">
        <v>16</v>
      </c>
      <c r="E12" s="50">
        <f t="shared" si="1"/>
        <v>4.800000000000001</v>
      </c>
      <c r="F12" s="50">
        <f t="shared" si="3"/>
        <v>9.600000000000001</v>
      </c>
      <c r="G12" s="50">
        <f t="shared" si="2"/>
        <v>9.600000000000001</v>
      </c>
    </row>
    <row r="13" spans="1:7" ht="12.75">
      <c r="A13" s="48">
        <v>12</v>
      </c>
      <c r="B13" s="49" t="s">
        <v>23</v>
      </c>
      <c r="C13" s="50">
        <v>30</v>
      </c>
      <c r="D13" s="50">
        <v>20</v>
      </c>
      <c r="E13" s="50">
        <f t="shared" si="1"/>
        <v>6</v>
      </c>
      <c r="F13" s="50">
        <f t="shared" si="3"/>
        <v>12</v>
      </c>
      <c r="G13" s="50">
        <f t="shared" si="2"/>
        <v>12</v>
      </c>
    </row>
    <row r="14" spans="1:7" ht="12.75">
      <c r="A14" s="48">
        <v>13</v>
      </c>
      <c r="B14" s="49" t="s">
        <v>24</v>
      </c>
      <c r="C14" s="50">
        <v>51</v>
      </c>
      <c r="D14" s="50">
        <v>34</v>
      </c>
      <c r="E14" s="50">
        <f t="shared" si="1"/>
        <v>10.200000000000001</v>
      </c>
      <c r="F14" s="50">
        <f t="shared" si="3"/>
        <v>20.400000000000002</v>
      </c>
      <c r="G14" s="50">
        <f t="shared" si="2"/>
        <v>20.400000000000002</v>
      </c>
    </row>
    <row r="15" spans="1:7" ht="12.75">
      <c r="A15" s="48">
        <v>14</v>
      </c>
      <c r="B15" s="49" t="s">
        <v>25</v>
      </c>
      <c r="C15" s="50">
        <v>68</v>
      </c>
      <c r="D15" s="50">
        <v>45</v>
      </c>
      <c r="E15" s="50">
        <f t="shared" si="1"/>
        <v>13.600000000000001</v>
      </c>
      <c r="F15" s="50">
        <f t="shared" si="3"/>
        <v>27.200000000000003</v>
      </c>
      <c r="G15" s="50">
        <f t="shared" si="2"/>
        <v>27.200000000000003</v>
      </c>
    </row>
    <row r="16" spans="1:7" ht="12.75">
      <c r="A16" s="48">
        <v>15</v>
      </c>
      <c r="B16" s="49" t="s">
        <v>26</v>
      </c>
      <c r="C16" s="50">
        <v>51</v>
      </c>
      <c r="D16" s="50">
        <v>34</v>
      </c>
      <c r="E16" s="50">
        <f t="shared" si="1"/>
        <v>10.200000000000001</v>
      </c>
      <c r="F16" s="50">
        <f t="shared" si="3"/>
        <v>20.400000000000002</v>
      </c>
      <c r="G16" s="50">
        <f t="shared" si="2"/>
        <v>20.400000000000002</v>
      </c>
    </row>
    <row r="17" spans="1:7" ht="12.75">
      <c r="A17" s="48">
        <v>16</v>
      </c>
      <c r="B17" s="49" t="s">
        <v>27</v>
      </c>
      <c r="C17" s="50">
        <v>45</v>
      </c>
      <c r="D17" s="50">
        <v>30</v>
      </c>
      <c r="E17" s="50">
        <f t="shared" si="1"/>
        <v>9</v>
      </c>
      <c r="F17" s="50">
        <f t="shared" si="3"/>
        <v>18</v>
      </c>
      <c r="G17" s="50">
        <f t="shared" si="2"/>
        <v>18</v>
      </c>
    </row>
    <row r="18" spans="1:7" ht="12.75">
      <c r="A18" s="48">
        <v>17</v>
      </c>
      <c r="B18" s="49" t="s">
        <v>28</v>
      </c>
      <c r="C18" s="50">
        <v>50</v>
      </c>
      <c r="D18" s="50">
        <v>33</v>
      </c>
      <c r="E18" s="50">
        <f t="shared" si="1"/>
        <v>10</v>
      </c>
      <c r="F18" s="50">
        <f t="shared" si="3"/>
        <v>20</v>
      </c>
      <c r="G18" s="50">
        <f t="shared" si="2"/>
        <v>20</v>
      </c>
    </row>
    <row r="19" spans="1:7" ht="12.75">
      <c r="A19" s="48">
        <v>18</v>
      </c>
      <c r="B19" s="49" t="s">
        <v>29</v>
      </c>
      <c r="C19" s="50">
        <v>52</v>
      </c>
      <c r="D19" s="50">
        <v>35</v>
      </c>
      <c r="E19" s="50">
        <f t="shared" si="1"/>
        <v>10.4</v>
      </c>
      <c r="F19" s="50">
        <f t="shared" si="3"/>
        <v>20.8</v>
      </c>
      <c r="G19" s="50">
        <f t="shared" si="2"/>
        <v>20.8</v>
      </c>
    </row>
    <row r="20" spans="1:7" ht="12.75">
      <c r="A20" s="48">
        <v>19</v>
      </c>
      <c r="B20" s="49" t="s">
        <v>30</v>
      </c>
      <c r="C20" s="50">
        <v>42</v>
      </c>
      <c r="D20" s="50">
        <v>28</v>
      </c>
      <c r="E20" s="50">
        <f t="shared" si="1"/>
        <v>8.4</v>
      </c>
      <c r="F20" s="50">
        <f t="shared" si="3"/>
        <v>16.8</v>
      </c>
      <c r="G20" s="50">
        <f t="shared" si="2"/>
        <v>16.8</v>
      </c>
    </row>
    <row r="21" spans="1:7" ht="12.75">
      <c r="A21" s="48">
        <v>20</v>
      </c>
      <c r="B21" s="49" t="s">
        <v>31</v>
      </c>
      <c r="C21" s="50">
        <v>52</v>
      </c>
      <c r="D21" s="50">
        <v>35</v>
      </c>
      <c r="E21" s="50">
        <f t="shared" si="1"/>
        <v>10.4</v>
      </c>
      <c r="F21" s="50">
        <f t="shared" si="3"/>
        <v>20.8</v>
      </c>
      <c r="G21" s="50">
        <f t="shared" si="2"/>
        <v>20.8</v>
      </c>
    </row>
    <row r="22" spans="1:7" ht="12.75">
      <c r="A22" s="48">
        <v>21</v>
      </c>
      <c r="B22" s="49" t="s">
        <v>32</v>
      </c>
      <c r="C22" s="50">
        <v>30</v>
      </c>
      <c r="D22" s="50">
        <v>20</v>
      </c>
      <c r="E22" s="50">
        <f t="shared" si="1"/>
        <v>6</v>
      </c>
      <c r="F22" s="50">
        <f t="shared" si="3"/>
        <v>12</v>
      </c>
      <c r="G22" s="50">
        <f t="shared" si="2"/>
        <v>12</v>
      </c>
    </row>
    <row r="23" spans="1:7" ht="12.75">
      <c r="A23" s="48">
        <v>22</v>
      </c>
      <c r="B23" s="49" t="s">
        <v>33</v>
      </c>
      <c r="C23" s="50">
        <v>23</v>
      </c>
      <c r="D23" s="50">
        <v>16</v>
      </c>
      <c r="E23" s="50">
        <f t="shared" si="1"/>
        <v>4.6000000000000005</v>
      </c>
      <c r="F23" s="50">
        <f t="shared" si="3"/>
        <v>9.200000000000001</v>
      </c>
      <c r="G23" s="50">
        <f t="shared" si="2"/>
        <v>9.200000000000001</v>
      </c>
    </row>
    <row r="24" spans="1:7" ht="12.75">
      <c r="A24" s="48">
        <v>23</v>
      </c>
      <c r="B24" s="49" t="s">
        <v>34</v>
      </c>
      <c r="C24" s="50">
        <v>40</v>
      </c>
      <c r="D24" s="50">
        <v>27</v>
      </c>
      <c r="E24" s="50">
        <f t="shared" si="1"/>
        <v>8</v>
      </c>
      <c r="F24" s="50">
        <f t="shared" si="3"/>
        <v>16</v>
      </c>
      <c r="G24" s="50">
        <f t="shared" si="2"/>
        <v>16</v>
      </c>
    </row>
    <row r="25" spans="1:7" ht="12.75">
      <c r="A25" s="48">
        <v>24</v>
      </c>
      <c r="B25" s="49" t="s">
        <v>35</v>
      </c>
      <c r="C25" s="50">
        <v>57</v>
      </c>
      <c r="D25" s="50">
        <v>38</v>
      </c>
      <c r="E25" s="50">
        <f t="shared" si="1"/>
        <v>11.4</v>
      </c>
      <c r="F25" s="50">
        <f t="shared" si="3"/>
        <v>22.8</v>
      </c>
      <c r="G25" s="50">
        <f t="shared" si="2"/>
        <v>22.8</v>
      </c>
    </row>
    <row r="26" spans="1:7" ht="12.75">
      <c r="A26" s="48">
        <v>25</v>
      </c>
      <c r="B26" s="49" t="s">
        <v>36</v>
      </c>
      <c r="C26" s="50">
        <v>57</v>
      </c>
      <c r="D26" s="50">
        <v>38</v>
      </c>
      <c r="E26" s="50">
        <f t="shared" si="1"/>
        <v>11.4</v>
      </c>
      <c r="F26" s="50">
        <f t="shared" si="3"/>
        <v>22.8</v>
      </c>
      <c r="G26" s="50">
        <f t="shared" si="2"/>
        <v>22.8</v>
      </c>
    </row>
    <row r="27" spans="1:7" ht="12.75">
      <c r="A27" s="48">
        <v>26</v>
      </c>
      <c r="B27" s="49" t="s">
        <v>37</v>
      </c>
      <c r="C27" s="50">
        <v>53</v>
      </c>
      <c r="D27" s="50">
        <v>36</v>
      </c>
      <c r="E27" s="50">
        <f t="shared" si="1"/>
        <v>10.600000000000001</v>
      </c>
      <c r="F27" s="50">
        <f t="shared" si="3"/>
        <v>21.200000000000003</v>
      </c>
      <c r="G27" s="50">
        <f t="shared" si="2"/>
        <v>21.200000000000003</v>
      </c>
    </row>
    <row r="28" spans="1:7" ht="12.75">
      <c r="A28" s="48">
        <v>27</v>
      </c>
      <c r="B28" s="49" t="s">
        <v>38</v>
      </c>
      <c r="C28" s="50">
        <v>51</v>
      </c>
      <c r="D28" s="50">
        <v>34</v>
      </c>
      <c r="E28" s="50">
        <f t="shared" si="1"/>
        <v>10.200000000000001</v>
      </c>
      <c r="F28" s="50">
        <f t="shared" si="3"/>
        <v>20.400000000000002</v>
      </c>
      <c r="G28" s="50">
        <f t="shared" si="2"/>
        <v>20.400000000000002</v>
      </c>
    </row>
    <row r="29" spans="1:7" ht="12.75">
      <c r="A29" s="48">
        <v>28</v>
      </c>
      <c r="B29" s="49" t="s">
        <v>39</v>
      </c>
      <c r="C29" s="50">
        <v>52</v>
      </c>
      <c r="D29" s="50">
        <v>35</v>
      </c>
      <c r="E29" s="50">
        <f t="shared" si="1"/>
        <v>10.4</v>
      </c>
      <c r="F29" s="50">
        <f t="shared" si="3"/>
        <v>20.8</v>
      </c>
      <c r="G29" s="50">
        <f t="shared" si="2"/>
        <v>20.8</v>
      </c>
    </row>
    <row r="30" spans="1:7" ht="12.75">
      <c r="A30" s="48">
        <v>29</v>
      </c>
      <c r="B30" s="49" t="s">
        <v>40</v>
      </c>
      <c r="C30" s="50">
        <v>22</v>
      </c>
      <c r="D30" s="50">
        <v>15</v>
      </c>
      <c r="E30" s="50">
        <f t="shared" si="1"/>
        <v>4.4</v>
      </c>
      <c r="F30" s="50">
        <f t="shared" si="3"/>
        <v>8.8</v>
      </c>
      <c r="G30" s="50">
        <f t="shared" si="2"/>
        <v>8.8</v>
      </c>
    </row>
    <row r="31" spans="1:7" ht="12.75">
      <c r="A31" s="48">
        <v>30</v>
      </c>
      <c r="B31" s="49" t="s">
        <v>41</v>
      </c>
      <c r="C31" s="50">
        <v>38</v>
      </c>
      <c r="D31" s="50">
        <v>25</v>
      </c>
      <c r="E31" s="50">
        <f t="shared" si="1"/>
        <v>7.6000000000000005</v>
      </c>
      <c r="F31" s="50">
        <f t="shared" si="3"/>
        <v>15.200000000000001</v>
      </c>
      <c r="G31" s="50">
        <f t="shared" si="2"/>
        <v>15.200000000000001</v>
      </c>
    </row>
    <row r="32" spans="1:7" ht="12.75">
      <c r="A32" s="48">
        <v>31</v>
      </c>
      <c r="B32" s="49" t="s">
        <v>42</v>
      </c>
      <c r="C32" s="50">
        <v>47</v>
      </c>
      <c r="D32" s="50">
        <v>32</v>
      </c>
      <c r="E32" s="50">
        <f t="shared" si="1"/>
        <v>9.4</v>
      </c>
      <c r="F32" s="50">
        <f t="shared" si="3"/>
        <v>18.8</v>
      </c>
      <c r="G32" s="50">
        <f t="shared" si="2"/>
        <v>18.8</v>
      </c>
    </row>
    <row r="33" spans="1:7" ht="12.75">
      <c r="A33" s="48">
        <v>32</v>
      </c>
      <c r="B33" s="49" t="s">
        <v>43</v>
      </c>
      <c r="C33" s="50">
        <v>44</v>
      </c>
      <c r="D33" s="50">
        <v>29</v>
      </c>
      <c r="E33" s="50">
        <f t="shared" si="1"/>
        <v>8.8</v>
      </c>
      <c r="F33" s="50">
        <f t="shared" si="3"/>
        <v>17.6</v>
      </c>
      <c r="G33" s="50">
        <f t="shared" si="2"/>
        <v>17.6</v>
      </c>
    </row>
    <row r="34" spans="1:7" ht="12.75">
      <c r="A34" s="48">
        <v>33</v>
      </c>
      <c r="B34" s="49" t="s">
        <v>44</v>
      </c>
      <c r="C34" s="50">
        <v>35</v>
      </c>
      <c r="D34" s="50">
        <v>24</v>
      </c>
      <c r="E34" s="50">
        <f t="shared" si="1"/>
        <v>7</v>
      </c>
      <c r="F34" s="50">
        <f t="shared" si="3"/>
        <v>14</v>
      </c>
      <c r="G34" s="50">
        <f t="shared" si="2"/>
        <v>14</v>
      </c>
    </row>
    <row r="35" spans="1:7" ht="12.75">
      <c r="A35" s="48">
        <v>34</v>
      </c>
      <c r="B35" s="49" t="s">
        <v>45</v>
      </c>
      <c r="C35" s="50">
        <v>74</v>
      </c>
      <c r="D35" s="50">
        <v>49</v>
      </c>
      <c r="E35" s="50">
        <f t="shared" si="1"/>
        <v>14.8</v>
      </c>
      <c r="F35" s="50">
        <f t="shared" si="3"/>
        <v>29.6</v>
      </c>
      <c r="G35" s="50">
        <f t="shared" si="2"/>
        <v>29.6</v>
      </c>
    </row>
    <row r="36" spans="1:7" ht="12.75">
      <c r="A36" s="48">
        <v>35</v>
      </c>
      <c r="B36" s="49" t="s">
        <v>248</v>
      </c>
      <c r="C36" s="50">
        <v>40</v>
      </c>
      <c r="D36" s="50">
        <v>27</v>
      </c>
      <c r="E36" s="50">
        <f t="shared" si="1"/>
        <v>8</v>
      </c>
      <c r="F36" s="50">
        <f t="shared" si="3"/>
        <v>16</v>
      </c>
      <c r="G36" s="50">
        <f t="shared" si="2"/>
        <v>16</v>
      </c>
    </row>
    <row r="37" spans="1:7" ht="12.75">
      <c r="A37" s="48">
        <v>36</v>
      </c>
      <c r="B37" s="49" t="s">
        <v>46</v>
      </c>
      <c r="C37" s="50">
        <v>46</v>
      </c>
      <c r="D37" s="50">
        <v>31</v>
      </c>
      <c r="E37" s="50">
        <f t="shared" si="1"/>
        <v>9.200000000000001</v>
      </c>
      <c r="F37" s="50">
        <f t="shared" si="3"/>
        <v>18.400000000000002</v>
      </c>
      <c r="G37" s="50">
        <f t="shared" si="2"/>
        <v>18.400000000000002</v>
      </c>
    </row>
    <row r="38" spans="1:7" ht="12.75">
      <c r="A38" s="48">
        <v>37</v>
      </c>
      <c r="B38" s="49" t="s">
        <v>47</v>
      </c>
      <c r="C38" s="50">
        <v>50</v>
      </c>
      <c r="D38" s="50">
        <v>33</v>
      </c>
      <c r="E38" s="50">
        <f t="shared" si="1"/>
        <v>10</v>
      </c>
      <c r="F38" s="50">
        <f t="shared" si="3"/>
        <v>20</v>
      </c>
      <c r="G38" s="50">
        <f t="shared" si="2"/>
        <v>20</v>
      </c>
    </row>
    <row r="39" spans="1:7" ht="12.75">
      <c r="A39" s="48">
        <v>38</v>
      </c>
      <c r="B39" s="49" t="s">
        <v>48</v>
      </c>
      <c r="C39" s="50">
        <v>50</v>
      </c>
      <c r="D39" s="50">
        <v>33</v>
      </c>
      <c r="E39" s="50">
        <f t="shared" si="1"/>
        <v>10</v>
      </c>
      <c r="F39" s="50">
        <f t="shared" si="3"/>
        <v>20</v>
      </c>
      <c r="G39" s="50">
        <f t="shared" si="2"/>
        <v>20</v>
      </c>
    </row>
    <row r="40" spans="1:7" ht="12.75">
      <c r="A40" s="48">
        <v>39</v>
      </c>
      <c r="B40" s="49" t="s">
        <v>49</v>
      </c>
      <c r="C40" s="50">
        <v>47</v>
      </c>
      <c r="D40" s="50">
        <v>32</v>
      </c>
      <c r="E40" s="50">
        <f t="shared" si="1"/>
        <v>9.4</v>
      </c>
      <c r="F40" s="50">
        <f t="shared" si="3"/>
        <v>18.8</v>
      </c>
      <c r="G40" s="50">
        <f t="shared" si="2"/>
        <v>18.8</v>
      </c>
    </row>
    <row r="41" spans="1:7" ht="12.75">
      <c r="A41" s="48">
        <v>40</v>
      </c>
      <c r="B41" s="49" t="s">
        <v>50</v>
      </c>
      <c r="C41" s="50">
        <v>51</v>
      </c>
      <c r="D41" s="50">
        <v>34</v>
      </c>
      <c r="E41" s="50">
        <f t="shared" si="1"/>
        <v>10.200000000000001</v>
      </c>
      <c r="F41" s="50">
        <f t="shared" si="3"/>
        <v>20.400000000000002</v>
      </c>
      <c r="G41" s="50">
        <f t="shared" si="2"/>
        <v>20.400000000000002</v>
      </c>
    </row>
    <row r="42" spans="1:7" ht="12.75">
      <c r="A42" s="48">
        <v>41</v>
      </c>
      <c r="B42" s="49" t="s">
        <v>51</v>
      </c>
      <c r="C42" s="50">
        <v>58</v>
      </c>
      <c r="D42" s="50">
        <v>39</v>
      </c>
      <c r="E42" s="50">
        <f t="shared" si="1"/>
        <v>11.600000000000001</v>
      </c>
      <c r="F42" s="50">
        <f t="shared" si="3"/>
        <v>23.200000000000003</v>
      </c>
      <c r="G42" s="50">
        <f t="shared" si="2"/>
        <v>23.200000000000003</v>
      </c>
    </row>
    <row r="43" spans="1:7" ht="12.75">
      <c r="A43" s="43">
        <v>42</v>
      </c>
      <c r="B43" s="44" t="s">
        <v>252</v>
      </c>
      <c r="C43" s="45">
        <v>28</v>
      </c>
      <c r="D43" s="45">
        <v>14</v>
      </c>
      <c r="E43" s="45">
        <f t="shared" si="1"/>
        <v>5.6000000000000005</v>
      </c>
      <c r="F43" s="45">
        <f t="shared" si="3"/>
        <v>11.200000000000001</v>
      </c>
      <c r="G43" s="45">
        <f t="shared" si="2"/>
        <v>11.200000000000001</v>
      </c>
    </row>
    <row r="44" spans="1:7" ht="12.75">
      <c r="A44" s="48">
        <v>43</v>
      </c>
      <c r="B44" s="49" t="s">
        <v>52</v>
      </c>
      <c r="C44" s="50">
        <v>40</v>
      </c>
      <c r="D44" s="50">
        <v>27</v>
      </c>
      <c r="E44" s="50">
        <f t="shared" si="1"/>
        <v>8</v>
      </c>
      <c r="F44" s="50">
        <f t="shared" si="3"/>
        <v>16</v>
      </c>
      <c r="G44" s="50">
        <f t="shared" si="2"/>
        <v>16</v>
      </c>
    </row>
    <row r="45" spans="1:7" ht="12.75">
      <c r="A45" s="48">
        <v>44</v>
      </c>
      <c r="B45" s="49" t="s">
        <v>53</v>
      </c>
      <c r="C45" s="50">
        <v>45</v>
      </c>
      <c r="D45" s="50">
        <v>30</v>
      </c>
      <c r="E45" s="50">
        <f t="shared" si="1"/>
        <v>9</v>
      </c>
      <c r="F45" s="50">
        <f t="shared" si="3"/>
        <v>18</v>
      </c>
      <c r="G45" s="50">
        <f t="shared" si="2"/>
        <v>18</v>
      </c>
    </row>
    <row r="46" spans="1:7" ht="12.75">
      <c r="A46" s="48">
        <v>45</v>
      </c>
      <c r="B46" s="49" t="s">
        <v>54</v>
      </c>
      <c r="C46" s="50">
        <v>65</v>
      </c>
      <c r="D46" s="50">
        <v>44</v>
      </c>
      <c r="E46" s="50">
        <f t="shared" si="1"/>
        <v>13</v>
      </c>
      <c r="F46" s="50">
        <f t="shared" si="3"/>
        <v>26</v>
      </c>
      <c r="G46" s="50">
        <f t="shared" si="2"/>
        <v>26</v>
      </c>
    </row>
    <row r="47" spans="1:7" ht="12.75">
      <c r="A47" s="48">
        <v>46</v>
      </c>
      <c r="B47" s="49" t="s">
        <v>55</v>
      </c>
      <c r="C47" s="50">
        <v>44</v>
      </c>
      <c r="D47" s="50">
        <v>29</v>
      </c>
      <c r="E47" s="50">
        <f t="shared" si="1"/>
        <v>8.8</v>
      </c>
      <c r="F47" s="50">
        <f t="shared" si="3"/>
        <v>17.6</v>
      </c>
      <c r="G47" s="50">
        <f t="shared" si="2"/>
        <v>17.6</v>
      </c>
    </row>
    <row r="48" spans="1:7" ht="12.75">
      <c r="A48" s="48">
        <v>47</v>
      </c>
      <c r="B48" s="49" t="s">
        <v>56</v>
      </c>
      <c r="C48" s="50">
        <v>44</v>
      </c>
      <c r="D48" s="50">
        <v>29</v>
      </c>
      <c r="E48" s="50">
        <f t="shared" si="1"/>
        <v>8.8</v>
      </c>
      <c r="F48" s="50">
        <f t="shared" si="3"/>
        <v>17.6</v>
      </c>
      <c r="G48" s="50">
        <f t="shared" si="2"/>
        <v>17.6</v>
      </c>
    </row>
    <row r="49" spans="1:7" ht="12.75">
      <c r="A49" s="48">
        <v>48</v>
      </c>
      <c r="B49" s="49" t="s">
        <v>57</v>
      </c>
      <c r="C49" s="50">
        <v>50</v>
      </c>
      <c r="D49" s="50">
        <v>33</v>
      </c>
      <c r="E49" s="50">
        <f t="shared" si="1"/>
        <v>10</v>
      </c>
      <c r="F49" s="50">
        <f t="shared" si="3"/>
        <v>20</v>
      </c>
      <c r="G49" s="50">
        <f t="shared" si="2"/>
        <v>20</v>
      </c>
    </row>
    <row r="50" spans="1:7" ht="12.75">
      <c r="A50" s="48">
        <v>49</v>
      </c>
      <c r="B50" s="49" t="s">
        <v>58</v>
      </c>
      <c r="C50" s="50">
        <v>29</v>
      </c>
      <c r="D50" s="50">
        <v>20</v>
      </c>
      <c r="E50" s="50">
        <f t="shared" si="1"/>
        <v>5.800000000000001</v>
      </c>
      <c r="F50" s="50">
        <f t="shared" si="3"/>
        <v>11.600000000000001</v>
      </c>
      <c r="G50" s="50">
        <f t="shared" si="2"/>
        <v>11.600000000000001</v>
      </c>
    </row>
    <row r="51" spans="1:7" ht="12.75">
      <c r="A51" s="48">
        <v>50</v>
      </c>
      <c r="B51" s="49" t="s">
        <v>59</v>
      </c>
      <c r="C51" s="50">
        <v>34</v>
      </c>
      <c r="D51" s="50">
        <v>23</v>
      </c>
      <c r="E51" s="50">
        <f t="shared" si="1"/>
        <v>6.800000000000001</v>
      </c>
      <c r="F51" s="50">
        <f t="shared" si="3"/>
        <v>13.600000000000001</v>
      </c>
      <c r="G51" s="50">
        <f t="shared" si="2"/>
        <v>13.600000000000001</v>
      </c>
    </row>
    <row r="52" spans="1:7" ht="12.75">
      <c r="A52" s="48">
        <v>51</v>
      </c>
      <c r="B52" s="49" t="s">
        <v>60</v>
      </c>
      <c r="C52" s="50">
        <v>50</v>
      </c>
      <c r="D52" s="50">
        <v>33</v>
      </c>
      <c r="E52" s="50">
        <f t="shared" si="1"/>
        <v>10</v>
      </c>
      <c r="F52" s="50">
        <f t="shared" si="3"/>
        <v>20</v>
      </c>
      <c r="G52" s="50">
        <f t="shared" si="2"/>
        <v>20</v>
      </c>
    </row>
    <row r="53" spans="1:7" ht="12.75">
      <c r="A53" s="48">
        <v>52</v>
      </c>
      <c r="B53" s="49" t="s">
        <v>61</v>
      </c>
      <c r="C53" s="50">
        <v>53</v>
      </c>
      <c r="D53" s="50">
        <v>36</v>
      </c>
      <c r="E53" s="50">
        <f t="shared" si="1"/>
        <v>10.600000000000001</v>
      </c>
      <c r="F53" s="50">
        <f t="shared" si="3"/>
        <v>21.200000000000003</v>
      </c>
      <c r="G53" s="50">
        <f t="shared" si="2"/>
        <v>21.200000000000003</v>
      </c>
    </row>
    <row r="54" spans="1:7" ht="12.75">
      <c r="A54" s="48">
        <v>53</v>
      </c>
      <c r="B54" s="49" t="s">
        <v>62</v>
      </c>
      <c r="C54" s="50">
        <v>46</v>
      </c>
      <c r="D54" s="50">
        <v>31</v>
      </c>
      <c r="E54" s="50">
        <f t="shared" si="1"/>
        <v>9.200000000000001</v>
      </c>
      <c r="F54" s="50">
        <f t="shared" si="3"/>
        <v>18.400000000000002</v>
      </c>
      <c r="G54" s="50">
        <f t="shared" si="2"/>
        <v>18.400000000000002</v>
      </c>
    </row>
    <row r="55" spans="1:7" ht="12.75">
      <c r="A55" s="48">
        <v>54</v>
      </c>
      <c r="B55" s="49" t="s">
        <v>63</v>
      </c>
      <c r="C55" s="50">
        <v>58</v>
      </c>
      <c r="D55" s="50">
        <v>39</v>
      </c>
      <c r="E55" s="50">
        <f t="shared" si="1"/>
        <v>11.600000000000001</v>
      </c>
      <c r="F55" s="50">
        <f t="shared" si="3"/>
        <v>23.200000000000003</v>
      </c>
      <c r="G55" s="50">
        <f t="shared" si="2"/>
        <v>23.200000000000003</v>
      </c>
    </row>
    <row r="56" spans="1:7" ht="12.75">
      <c r="A56" s="48">
        <v>55</v>
      </c>
      <c r="B56" s="49" t="s">
        <v>249</v>
      </c>
      <c r="C56" s="50">
        <v>58</v>
      </c>
      <c r="D56" s="50">
        <v>39</v>
      </c>
      <c r="E56" s="50">
        <f t="shared" si="1"/>
        <v>11.600000000000001</v>
      </c>
      <c r="F56" s="50">
        <f t="shared" si="3"/>
        <v>23.200000000000003</v>
      </c>
      <c r="G56" s="50">
        <f t="shared" si="2"/>
        <v>23.200000000000003</v>
      </c>
    </row>
    <row r="57" spans="1:7" ht="12.75">
      <c r="A57" s="48">
        <v>56</v>
      </c>
      <c r="B57" s="49" t="s">
        <v>64</v>
      </c>
      <c r="C57" s="50">
        <v>51</v>
      </c>
      <c r="D57" s="50">
        <v>34</v>
      </c>
      <c r="E57" s="50">
        <f t="shared" si="1"/>
        <v>10.200000000000001</v>
      </c>
      <c r="F57" s="50">
        <f t="shared" si="3"/>
        <v>20.400000000000002</v>
      </c>
      <c r="G57" s="50">
        <f t="shared" si="2"/>
        <v>20.400000000000002</v>
      </c>
    </row>
    <row r="58" spans="1:7" ht="12.75">
      <c r="A58" s="48">
        <v>57</v>
      </c>
      <c r="B58" s="49" t="s">
        <v>65</v>
      </c>
      <c r="C58" s="50">
        <v>44</v>
      </c>
      <c r="D58" s="50">
        <v>29</v>
      </c>
      <c r="E58" s="50">
        <f t="shared" si="1"/>
        <v>8.8</v>
      </c>
      <c r="F58" s="50">
        <f t="shared" si="3"/>
        <v>17.6</v>
      </c>
      <c r="G58" s="50">
        <f t="shared" si="2"/>
        <v>17.6</v>
      </c>
    </row>
    <row r="59" spans="1:7" ht="12.75">
      <c r="A59" s="48">
        <v>58</v>
      </c>
      <c r="B59" s="49" t="s">
        <v>66</v>
      </c>
      <c r="C59" s="50">
        <v>52</v>
      </c>
      <c r="D59" s="50">
        <v>35</v>
      </c>
      <c r="E59" s="50">
        <f t="shared" si="1"/>
        <v>10.4</v>
      </c>
      <c r="F59" s="50">
        <f t="shared" si="3"/>
        <v>20.8</v>
      </c>
      <c r="G59" s="50">
        <f t="shared" si="2"/>
        <v>20.8</v>
      </c>
    </row>
    <row r="60" spans="1:7" ht="12.75">
      <c r="A60" s="48">
        <v>59</v>
      </c>
      <c r="B60" s="49" t="s">
        <v>67</v>
      </c>
      <c r="C60" s="50">
        <v>30</v>
      </c>
      <c r="D60" s="50">
        <v>20</v>
      </c>
      <c r="E60" s="50">
        <f t="shared" si="1"/>
        <v>6</v>
      </c>
      <c r="F60" s="50">
        <f t="shared" si="3"/>
        <v>12</v>
      </c>
      <c r="G60" s="50">
        <f t="shared" si="2"/>
        <v>12</v>
      </c>
    </row>
    <row r="61" spans="1:7" ht="12.75">
      <c r="A61" s="48">
        <v>60</v>
      </c>
      <c r="B61" s="49" t="s">
        <v>68</v>
      </c>
      <c r="C61" s="50">
        <v>35</v>
      </c>
      <c r="D61" s="50">
        <v>24</v>
      </c>
      <c r="E61" s="50">
        <f t="shared" si="1"/>
        <v>7</v>
      </c>
      <c r="F61" s="50">
        <f t="shared" si="3"/>
        <v>14</v>
      </c>
      <c r="G61" s="50">
        <f t="shared" si="2"/>
        <v>14</v>
      </c>
    </row>
    <row r="62" spans="1:7" ht="12.75">
      <c r="A62" s="48">
        <v>61</v>
      </c>
      <c r="B62" s="49" t="s">
        <v>69</v>
      </c>
      <c r="C62" s="50">
        <v>46</v>
      </c>
      <c r="D62" s="50">
        <v>31</v>
      </c>
      <c r="E62" s="50">
        <f t="shared" si="1"/>
        <v>9.200000000000001</v>
      </c>
      <c r="F62" s="50">
        <f t="shared" si="3"/>
        <v>18.400000000000002</v>
      </c>
      <c r="G62" s="50">
        <f t="shared" si="2"/>
        <v>18.400000000000002</v>
      </c>
    </row>
    <row r="63" spans="1:7" ht="12.75">
      <c r="A63" s="48">
        <v>62</v>
      </c>
      <c r="B63" s="49" t="s">
        <v>70</v>
      </c>
      <c r="C63" s="50">
        <v>51</v>
      </c>
      <c r="D63" s="50">
        <v>34</v>
      </c>
      <c r="E63" s="50">
        <f t="shared" si="1"/>
        <v>10.200000000000001</v>
      </c>
      <c r="F63" s="50">
        <f t="shared" si="3"/>
        <v>20.400000000000002</v>
      </c>
      <c r="G63" s="50">
        <f t="shared" si="2"/>
        <v>20.400000000000002</v>
      </c>
    </row>
    <row r="64" spans="1:7" ht="12.75">
      <c r="A64" s="48">
        <v>63</v>
      </c>
      <c r="B64" s="49" t="s">
        <v>71</v>
      </c>
      <c r="C64" s="50">
        <v>46</v>
      </c>
      <c r="D64" s="50">
        <v>31</v>
      </c>
      <c r="E64" s="50">
        <f t="shared" si="1"/>
        <v>9.200000000000001</v>
      </c>
      <c r="F64" s="50">
        <f t="shared" si="3"/>
        <v>18.400000000000002</v>
      </c>
      <c r="G64" s="50">
        <f t="shared" si="2"/>
        <v>18.400000000000002</v>
      </c>
    </row>
    <row r="65" spans="1:7" ht="12.75">
      <c r="A65" s="48">
        <v>64</v>
      </c>
      <c r="B65" s="49" t="s">
        <v>72</v>
      </c>
      <c r="C65" s="50">
        <v>36</v>
      </c>
      <c r="D65" s="50">
        <v>24</v>
      </c>
      <c r="E65" s="50">
        <f t="shared" si="1"/>
        <v>7.2</v>
      </c>
      <c r="F65" s="50">
        <f t="shared" si="3"/>
        <v>14.4</v>
      </c>
      <c r="G65" s="50">
        <f t="shared" si="2"/>
        <v>14.4</v>
      </c>
    </row>
    <row r="66" spans="1:7" ht="12.75">
      <c r="A66" s="48">
        <v>65</v>
      </c>
      <c r="B66" s="49" t="s">
        <v>73</v>
      </c>
      <c r="C66" s="50">
        <v>62</v>
      </c>
      <c r="D66" s="50">
        <v>41</v>
      </c>
      <c r="E66" s="50">
        <f t="shared" si="1"/>
        <v>12.4</v>
      </c>
      <c r="F66" s="50">
        <f t="shared" si="3"/>
        <v>24.8</v>
      </c>
      <c r="G66" s="50">
        <f t="shared" si="2"/>
        <v>24.8</v>
      </c>
    </row>
    <row r="67" spans="1:7" ht="12.75">
      <c r="A67" s="48">
        <v>66</v>
      </c>
      <c r="B67" s="49" t="s">
        <v>74</v>
      </c>
      <c r="C67" s="50">
        <v>45</v>
      </c>
      <c r="D67" s="50">
        <v>30</v>
      </c>
      <c r="E67" s="50">
        <f aca="true" t="shared" si="4" ref="E67:E130">C67*0.2</f>
        <v>9</v>
      </c>
      <c r="F67" s="50">
        <f t="shared" si="3"/>
        <v>18</v>
      </c>
      <c r="G67" s="50">
        <f aca="true" t="shared" si="5" ref="G67:G130">C67*0.4</f>
        <v>18</v>
      </c>
    </row>
    <row r="68" spans="1:7" ht="12.75">
      <c r="A68" s="48">
        <v>67</v>
      </c>
      <c r="B68" s="49" t="s">
        <v>75</v>
      </c>
      <c r="C68" s="50">
        <v>34</v>
      </c>
      <c r="D68" s="50">
        <v>23</v>
      </c>
      <c r="E68" s="50">
        <f>C68*0.2</f>
        <v>6.800000000000001</v>
      </c>
      <c r="F68" s="50">
        <f>C68*0.4</f>
        <v>13.600000000000001</v>
      </c>
      <c r="G68" s="50">
        <f t="shared" si="5"/>
        <v>13.600000000000001</v>
      </c>
    </row>
    <row r="69" spans="1:7" ht="12.75">
      <c r="A69" s="48">
        <v>68</v>
      </c>
      <c r="B69" s="49" t="s">
        <v>76</v>
      </c>
      <c r="C69" s="50">
        <v>46</v>
      </c>
      <c r="D69" s="50">
        <v>31</v>
      </c>
      <c r="E69" s="50">
        <f t="shared" si="4"/>
        <v>9.200000000000001</v>
      </c>
      <c r="F69" s="50">
        <f t="shared" si="3"/>
        <v>18.400000000000002</v>
      </c>
      <c r="G69" s="50">
        <f t="shared" si="5"/>
        <v>18.400000000000002</v>
      </c>
    </row>
    <row r="70" spans="1:7" ht="12.75">
      <c r="A70" s="48">
        <v>69</v>
      </c>
      <c r="B70" s="49" t="s">
        <v>77</v>
      </c>
      <c r="C70" s="50">
        <v>24</v>
      </c>
      <c r="D70" s="50">
        <v>16</v>
      </c>
      <c r="E70" s="50">
        <f t="shared" si="4"/>
        <v>4.800000000000001</v>
      </c>
      <c r="F70" s="50">
        <f t="shared" si="3"/>
        <v>9.600000000000001</v>
      </c>
      <c r="G70" s="50">
        <f t="shared" si="5"/>
        <v>9.600000000000001</v>
      </c>
    </row>
    <row r="71" spans="1:7" ht="12.75">
      <c r="A71" s="48">
        <v>70</v>
      </c>
      <c r="B71" s="49" t="s">
        <v>78</v>
      </c>
      <c r="C71" s="50">
        <v>41</v>
      </c>
      <c r="D71" s="50">
        <v>28</v>
      </c>
      <c r="E71" s="50">
        <f>C71*0.2</f>
        <v>8.200000000000001</v>
      </c>
      <c r="F71" s="50">
        <f t="shared" si="3"/>
        <v>16.400000000000002</v>
      </c>
      <c r="G71" s="50">
        <f t="shared" si="5"/>
        <v>16.400000000000002</v>
      </c>
    </row>
    <row r="72" spans="1:7" ht="12.75">
      <c r="A72" s="48">
        <v>71</v>
      </c>
      <c r="B72" s="49" t="s">
        <v>79</v>
      </c>
      <c r="C72" s="50">
        <v>58</v>
      </c>
      <c r="D72" s="50">
        <v>39</v>
      </c>
      <c r="E72" s="50">
        <f t="shared" si="4"/>
        <v>11.600000000000001</v>
      </c>
      <c r="F72" s="50">
        <f t="shared" si="3"/>
        <v>23.200000000000003</v>
      </c>
      <c r="G72" s="50">
        <f t="shared" si="5"/>
        <v>23.200000000000003</v>
      </c>
    </row>
    <row r="73" spans="1:7" ht="12.75">
      <c r="A73" s="48">
        <v>72</v>
      </c>
      <c r="B73" s="49" t="s">
        <v>80</v>
      </c>
      <c r="C73" s="50">
        <v>48</v>
      </c>
      <c r="D73" s="50">
        <v>32</v>
      </c>
      <c r="E73" s="50">
        <f t="shared" si="4"/>
        <v>9.600000000000001</v>
      </c>
      <c r="F73" s="50">
        <f t="shared" si="3"/>
        <v>19.200000000000003</v>
      </c>
      <c r="G73" s="50">
        <f t="shared" si="5"/>
        <v>19.200000000000003</v>
      </c>
    </row>
    <row r="74" spans="1:7" ht="12.75">
      <c r="A74" s="48">
        <v>73</v>
      </c>
      <c r="B74" s="49" t="s">
        <v>81</v>
      </c>
      <c r="C74" s="50">
        <v>32</v>
      </c>
      <c r="D74" s="50">
        <v>21</v>
      </c>
      <c r="E74" s="50">
        <f t="shared" si="4"/>
        <v>6.4</v>
      </c>
      <c r="F74" s="50">
        <f t="shared" si="3"/>
        <v>12.8</v>
      </c>
      <c r="G74" s="50">
        <f t="shared" si="5"/>
        <v>12.8</v>
      </c>
    </row>
    <row r="75" spans="1:7" ht="12.75">
      <c r="A75" s="48">
        <v>74</v>
      </c>
      <c r="B75" s="49" t="s">
        <v>82</v>
      </c>
      <c r="C75" s="50">
        <v>35</v>
      </c>
      <c r="D75" s="50">
        <v>24</v>
      </c>
      <c r="E75" s="50">
        <f t="shared" si="4"/>
        <v>7</v>
      </c>
      <c r="F75" s="50">
        <f aca="true" t="shared" si="6" ref="F75:F138">C75*0.4</f>
        <v>14</v>
      </c>
      <c r="G75" s="50">
        <f t="shared" si="5"/>
        <v>14</v>
      </c>
    </row>
    <row r="76" spans="1:7" ht="12.75">
      <c r="A76" s="48">
        <v>75</v>
      </c>
      <c r="B76" s="49" t="s">
        <v>83</v>
      </c>
      <c r="C76" s="50">
        <v>50</v>
      </c>
      <c r="D76" s="50">
        <v>33</v>
      </c>
      <c r="E76" s="50">
        <f t="shared" si="4"/>
        <v>10</v>
      </c>
      <c r="F76" s="50">
        <f t="shared" si="6"/>
        <v>20</v>
      </c>
      <c r="G76" s="50">
        <f t="shared" si="5"/>
        <v>20</v>
      </c>
    </row>
    <row r="77" spans="1:7" ht="12.75">
      <c r="A77" s="48">
        <v>76</v>
      </c>
      <c r="B77" s="49" t="s">
        <v>84</v>
      </c>
      <c r="C77" s="50">
        <v>38</v>
      </c>
      <c r="D77" s="50">
        <v>25</v>
      </c>
      <c r="E77" s="50">
        <f t="shared" si="4"/>
        <v>7.6000000000000005</v>
      </c>
      <c r="F77" s="50">
        <f t="shared" si="6"/>
        <v>15.200000000000001</v>
      </c>
      <c r="G77" s="50">
        <f t="shared" si="5"/>
        <v>15.200000000000001</v>
      </c>
    </row>
    <row r="78" spans="1:7" ht="12.75">
      <c r="A78" s="48">
        <v>77</v>
      </c>
      <c r="B78" s="49" t="s">
        <v>85</v>
      </c>
      <c r="C78" s="50">
        <v>32</v>
      </c>
      <c r="D78" s="50">
        <v>21</v>
      </c>
      <c r="E78" s="50">
        <f t="shared" si="4"/>
        <v>6.4</v>
      </c>
      <c r="F78" s="50">
        <f t="shared" si="6"/>
        <v>12.8</v>
      </c>
      <c r="G78" s="50">
        <f t="shared" si="5"/>
        <v>12.8</v>
      </c>
    </row>
    <row r="79" spans="1:7" ht="12.75">
      <c r="A79" s="48">
        <v>78</v>
      </c>
      <c r="B79" s="49" t="s">
        <v>86</v>
      </c>
      <c r="C79" s="50">
        <v>36</v>
      </c>
      <c r="D79" s="50">
        <v>24</v>
      </c>
      <c r="E79" s="50">
        <f t="shared" si="4"/>
        <v>7.2</v>
      </c>
      <c r="F79" s="50">
        <f t="shared" si="6"/>
        <v>14.4</v>
      </c>
      <c r="G79" s="50">
        <f t="shared" si="5"/>
        <v>14.4</v>
      </c>
    </row>
    <row r="80" spans="1:7" ht="12.75">
      <c r="A80" s="48">
        <v>79</v>
      </c>
      <c r="B80" s="49" t="s">
        <v>87</v>
      </c>
      <c r="C80" s="50">
        <v>33</v>
      </c>
      <c r="D80" s="50">
        <v>22</v>
      </c>
      <c r="E80" s="50">
        <f t="shared" si="4"/>
        <v>6.6000000000000005</v>
      </c>
      <c r="F80" s="50">
        <f t="shared" si="6"/>
        <v>13.200000000000001</v>
      </c>
      <c r="G80" s="50">
        <f t="shared" si="5"/>
        <v>13.200000000000001</v>
      </c>
    </row>
    <row r="81" spans="1:7" ht="12.75">
      <c r="A81" s="48">
        <v>80</v>
      </c>
      <c r="B81" s="49" t="s">
        <v>88</v>
      </c>
      <c r="C81" s="50">
        <v>44</v>
      </c>
      <c r="D81" s="50">
        <v>29</v>
      </c>
      <c r="E81" s="50">
        <f t="shared" si="4"/>
        <v>8.8</v>
      </c>
      <c r="F81" s="50">
        <f t="shared" si="6"/>
        <v>17.6</v>
      </c>
      <c r="G81" s="50">
        <f t="shared" si="5"/>
        <v>17.6</v>
      </c>
    </row>
    <row r="82" spans="1:7" ht="12.75">
      <c r="A82" s="48">
        <v>81</v>
      </c>
      <c r="B82" s="49" t="s">
        <v>89</v>
      </c>
      <c r="C82" s="50">
        <v>47</v>
      </c>
      <c r="D82" s="50">
        <v>32</v>
      </c>
      <c r="E82" s="50">
        <f t="shared" si="4"/>
        <v>9.4</v>
      </c>
      <c r="F82" s="50">
        <f t="shared" si="6"/>
        <v>18.8</v>
      </c>
      <c r="G82" s="50">
        <f t="shared" si="5"/>
        <v>18.8</v>
      </c>
    </row>
    <row r="83" spans="1:7" ht="12.75">
      <c r="A83" s="48">
        <v>82</v>
      </c>
      <c r="B83" s="49" t="s">
        <v>90</v>
      </c>
      <c r="C83" s="50">
        <v>66</v>
      </c>
      <c r="D83" s="50">
        <v>44</v>
      </c>
      <c r="E83" s="50">
        <f t="shared" si="4"/>
        <v>13.200000000000001</v>
      </c>
      <c r="F83" s="50">
        <f t="shared" si="6"/>
        <v>26.400000000000002</v>
      </c>
      <c r="G83" s="50">
        <f t="shared" si="5"/>
        <v>26.400000000000002</v>
      </c>
    </row>
    <row r="84" spans="1:7" ht="12.75">
      <c r="A84" s="48">
        <v>83</v>
      </c>
      <c r="B84" s="49" t="s">
        <v>91</v>
      </c>
      <c r="C84" s="50">
        <v>45</v>
      </c>
      <c r="D84" s="50">
        <v>30</v>
      </c>
      <c r="E84" s="50">
        <f t="shared" si="4"/>
        <v>9</v>
      </c>
      <c r="F84" s="50">
        <f t="shared" si="6"/>
        <v>18</v>
      </c>
      <c r="G84" s="50">
        <f t="shared" si="5"/>
        <v>18</v>
      </c>
    </row>
    <row r="85" spans="1:7" ht="12.75">
      <c r="A85" s="48">
        <v>84</v>
      </c>
      <c r="B85" s="49" t="s">
        <v>92</v>
      </c>
      <c r="C85" s="50">
        <v>40</v>
      </c>
      <c r="D85" s="50">
        <v>27</v>
      </c>
      <c r="E85" s="50">
        <f t="shared" si="4"/>
        <v>8</v>
      </c>
      <c r="F85" s="50">
        <f t="shared" si="6"/>
        <v>16</v>
      </c>
      <c r="G85" s="50">
        <f t="shared" si="5"/>
        <v>16</v>
      </c>
    </row>
    <row r="86" spans="1:7" ht="12.75">
      <c r="A86" s="48">
        <v>85</v>
      </c>
      <c r="B86" s="49" t="s">
        <v>93</v>
      </c>
      <c r="C86" s="50">
        <v>40</v>
      </c>
      <c r="D86" s="50">
        <v>27</v>
      </c>
      <c r="E86" s="50">
        <f t="shared" si="4"/>
        <v>8</v>
      </c>
      <c r="F86" s="50">
        <f t="shared" si="6"/>
        <v>16</v>
      </c>
      <c r="G86" s="50">
        <f t="shared" si="5"/>
        <v>16</v>
      </c>
    </row>
    <row r="87" spans="1:7" ht="12.75">
      <c r="A87" s="48">
        <v>86</v>
      </c>
      <c r="B87" s="49" t="s">
        <v>94</v>
      </c>
      <c r="C87" s="50">
        <v>57</v>
      </c>
      <c r="D87" s="50">
        <v>38</v>
      </c>
      <c r="E87" s="50">
        <f t="shared" si="4"/>
        <v>11.4</v>
      </c>
      <c r="F87" s="50">
        <f t="shared" si="6"/>
        <v>22.8</v>
      </c>
      <c r="G87" s="50">
        <f t="shared" si="5"/>
        <v>22.8</v>
      </c>
    </row>
    <row r="88" spans="1:7" ht="12.75">
      <c r="A88" s="48">
        <v>87</v>
      </c>
      <c r="B88" s="49" t="s">
        <v>95</v>
      </c>
      <c r="C88" s="50">
        <v>66</v>
      </c>
      <c r="D88" s="50">
        <v>44</v>
      </c>
      <c r="E88" s="50">
        <f t="shared" si="4"/>
        <v>13.200000000000001</v>
      </c>
      <c r="F88" s="50">
        <f t="shared" si="6"/>
        <v>26.400000000000002</v>
      </c>
      <c r="G88" s="50">
        <f t="shared" si="5"/>
        <v>26.400000000000002</v>
      </c>
    </row>
    <row r="89" spans="1:7" ht="12.75">
      <c r="A89" s="48">
        <v>88</v>
      </c>
      <c r="B89" s="49" t="s">
        <v>96</v>
      </c>
      <c r="C89" s="50">
        <v>52</v>
      </c>
      <c r="D89" s="50">
        <v>35</v>
      </c>
      <c r="E89" s="50">
        <f t="shared" si="4"/>
        <v>10.4</v>
      </c>
      <c r="F89" s="50">
        <f t="shared" si="6"/>
        <v>20.8</v>
      </c>
      <c r="G89" s="50">
        <f t="shared" si="5"/>
        <v>20.8</v>
      </c>
    </row>
    <row r="90" spans="1:7" ht="12.75">
      <c r="A90" s="48">
        <v>89</v>
      </c>
      <c r="B90" s="49" t="s">
        <v>97</v>
      </c>
      <c r="C90" s="50">
        <v>24</v>
      </c>
      <c r="D90" s="50">
        <v>16</v>
      </c>
      <c r="E90" s="50">
        <f t="shared" si="4"/>
        <v>4.800000000000001</v>
      </c>
      <c r="F90" s="50">
        <f t="shared" si="6"/>
        <v>9.600000000000001</v>
      </c>
      <c r="G90" s="50">
        <f t="shared" si="5"/>
        <v>9.600000000000001</v>
      </c>
    </row>
    <row r="91" spans="1:7" ht="12.75">
      <c r="A91" s="48">
        <v>90</v>
      </c>
      <c r="B91" s="49" t="s">
        <v>98</v>
      </c>
      <c r="C91" s="50">
        <v>46</v>
      </c>
      <c r="D91" s="50">
        <v>31</v>
      </c>
      <c r="E91" s="50">
        <f t="shared" si="4"/>
        <v>9.200000000000001</v>
      </c>
      <c r="F91" s="50">
        <f t="shared" si="6"/>
        <v>18.400000000000002</v>
      </c>
      <c r="G91" s="50">
        <f t="shared" si="5"/>
        <v>18.400000000000002</v>
      </c>
    </row>
    <row r="92" spans="1:7" ht="12.75">
      <c r="A92" s="48">
        <v>91</v>
      </c>
      <c r="B92" s="49" t="s">
        <v>99</v>
      </c>
      <c r="C92" s="50">
        <v>38</v>
      </c>
      <c r="D92" s="50">
        <v>25</v>
      </c>
      <c r="E92" s="50">
        <f t="shared" si="4"/>
        <v>7.6000000000000005</v>
      </c>
      <c r="F92" s="50">
        <f t="shared" si="6"/>
        <v>15.200000000000001</v>
      </c>
      <c r="G92" s="50">
        <f t="shared" si="5"/>
        <v>15.200000000000001</v>
      </c>
    </row>
    <row r="93" spans="1:7" ht="12.75">
      <c r="A93" s="48">
        <v>92</v>
      </c>
      <c r="B93" s="49" t="s">
        <v>100</v>
      </c>
      <c r="C93" s="50">
        <v>50</v>
      </c>
      <c r="D93" s="50">
        <v>33</v>
      </c>
      <c r="E93" s="50">
        <f t="shared" si="4"/>
        <v>10</v>
      </c>
      <c r="F93" s="50">
        <f t="shared" si="6"/>
        <v>20</v>
      </c>
      <c r="G93" s="50">
        <f t="shared" si="5"/>
        <v>20</v>
      </c>
    </row>
    <row r="94" spans="1:7" ht="12.75">
      <c r="A94" s="48">
        <v>93</v>
      </c>
      <c r="B94" s="49" t="s">
        <v>101</v>
      </c>
      <c r="C94" s="50">
        <v>47</v>
      </c>
      <c r="D94" s="50">
        <v>32</v>
      </c>
      <c r="E94" s="50">
        <f t="shared" si="4"/>
        <v>9.4</v>
      </c>
      <c r="F94" s="50">
        <f t="shared" si="6"/>
        <v>18.8</v>
      </c>
      <c r="G94" s="50">
        <f t="shared" si="5"/>
        <v>18.8</v>
      </c>
    </row>
    <row r="95" spans="1:7" ht="12.75">
      <c r="A95" s="48">
        <v>94</v>
      </c>
      <c r="B95" s="49" t="s">
        <v>102</v>
      </c>
      <c r="C95" s="50">
        <v>51</v>
      </c>
      <c r="D95" s="50">
        <v>34</v>
      </c>
      <c r="E95" s="50">
        <f t="shared" si="4"/>
        <v>10.200000000000001</v>
      </c>
      <c r="F95" s="50">
        <f t="shared" si="6"/>
        <v>20.400000000000002</v>
      </c>
      <c r="G95" s="50">
        <f t="shared" si="5"/>
        <v>20.400000000000002</v>
      </c>
    </row>
    <row r="96" spans="1:7" ht="12.75">
      <c r="A96" s="48">
        <v>95</v>
      </c>
      <c r="B96" s="49" t="s">
        <v>103</v>
      </c>
      <c r="C96" s="50">
        <v>50</v>
      </c>
      <c r="D96" s="50">
        <v>33</v>
      </c>
      <c r="E96" s="50">
        <f t="shared" si="4"/>
        <v>10</v>
      </c>
      <c r="F96" s="50">
        <f t="shared" si="6"/>
        <v>20</v>
      </c>
      <c r="G96" s="50">
        <f t="shared" si="5"/>
        <v>20</v>
      </c>
    </row>
    <row r="97" spans="1:7" ht="12.75">
      <c r="A97" s="48">
        <v>96</v>
      </c>
      <c r="B97" s="49" t="s">
        <v>104</v>
      </c>
      <c r="C97" s="50">
        <v>47</v>
      </c>
      <c r="D97" s="50">
        <v>32</v>
      </c>
      <c r="E97" s="50">
        <f t="shared" si="4"/>
        <v>9.4</v>
      </c>
      <c r="F97" s="50">
        <f t="shared" si="6"/>
        <v>18.8</v>
      </c>
      <c r="G97" s="50">
        <f t="shared" si="5"/>
        <v>18.8</v>
      </c>
    </row>
    <row r="98" spans="1:7" ht="12.75">
      <c r="A98" s="48">
        <v>97</v>
      </c>
      <c r="B98" s="49" t="s">
        <v>105</v>
      </c>
      <c r="C98" s="50">
        <v>30</v>
      </c>
      <c r="D98" s="50">
        <v>20</v>
      </c>
      <c r="E98" s="50">
        <f t="shared" si="4"/>
        <v>6</v>
      </c>
      <c r="F98" s="50">
        <f t="shared" si="6"/>
        <v>12</v>
      </c>
      <c r="G98" s="50">
        <f t="shared" si="5"/>
        <v>12</v>
      </c>
    </row>
    <row r="99" spans="1:7" ht="12.75">
      <c r="A99" s="48">
        <v>98</v>
      </c>
      <c r="B99" s="49" t="s">
        <v>106</v>
      </c>
      <c r="C99" s="50">
        <v>45</v>
      </c>
      <c r="D99" s="50">
        <v>30</v>
      </c>
      <c r="E99" s="50">
        <f t="shared" si="4"/>
        <v>9</v>
      </c>
      <c r="F99" s="50">
        <f t="shared" si="6"/>
        <v>18</v>
      </c>
      <c r="G99" s="50">
        <f t="shared" si="5"/>
        <v>18</v>
      </c>
    </row>
    <row r="100" spans="1:7" ht="12.75">
      <c r="A100" s="48">
        <v>99</v>
      </c>
      <c r="B100" s="49" t="s">
        <v>107</v>
      </c>
      <c r="C100" s="50">
        <v>56</v>
      </c>
      <c r="D100" s="50">
        <v>37</v>
      </c>
      <c r="E100" s="50">
        <f t="shared" si="4"/>
        <v>11.200000000000001</v>
      </c>
      <c r="F100" s="50">
        <f t="shared" si="6"/>
        <v>22.400000000000002</v>
      </c>
      <c r="G100" s="50">
        <f t="shared" si="5"/>
        <v>22.400000000000002</v>
      </c>
    </row>
    <row r="101" spans="1:7" ht="12.75">
      <c r="A101" s="48">
        <v>100</v>
      </c>
      <c r="B101" s="49" t="s">
        <v>108</v>
      </c>
      <c r="C101" s="50">
        <v>42</v>
      </c>
      <c r="D101" s="50">
        <v>28</v>
      </c>
      <c r="E101" s="50">
        <f t="shared" si="4"/>
        <v>8.4</v>
      </c>
      <c r="F101" s="50">
        <f t="shared" si="6"/>
        <v>16.8</v>
      </c>
      <c r="G101" s="50">
        <f t="shared" si="5"/>
        <v>16.8</v>
      </c>
    </row>
    <row r="102" spans="1:7" ht="12.75">
      <c r="A102" s="48">
        <v>101</v>
      </c>
      <c r="B102" s="49" t="s">
        <v>109</v>
      </c>
      <c r="C102" s="50">
        <v>27</v>
      </c>
      <c r="D102" s="50">
        <v>18</v>
      </c>
      <c r="E102" s="50">
        <f t="shared" si="4"/>
        <v>5.4</v>
      </c>
      <c r="F102" s="50">
        <f t="shared" si="6"/>
        <v>10.8</v>
      </c>
      <c r="G102" s="50">
        <f t="shared" si="5"/>
        <v>10.8</v>
      </c>
    </row>
    <row r="103" spans="1:7" ht="12.75">
      <c r="A103" s="48">
        <v>102</v>
      </c>
      <c r="B103" s="49" t="s">
        <v>110</v>
      </c>
      <c r="C103" s="50">
        <v>46</v>
      </c>
      <c r="D103" s="50">
        <v>31</v>
      </c>
      <c r="E103" s="50">
        <f t="shared" si="4"/>
        <v>9.200000000000001</v>
      </c>
      <c r="F103" s="50">
        <f t="shared" si="6"/>
        <v>18.400000000000002</v>
      </c>
      <c r="G103" s="50">
        <f t="shared" si="5"/>
        <v>18.400000000000002</v>
      </c>
    </row>
    <row r="104" spans="1:7" ht="12.75">
      <c r="A104" s="48">
        <v>103</v>
      </c>
      <c r="B104" s="49" t="s">
        <v>111</v>
      </c>
      <c r="C104" s="50">
        <v>50</v>
      </c>
      <c r="D104" s="50">
        <v>33</v>
      </c>
      <c r="E104" s="50">
        <f t="shared" si="4"/>
        <v>10</v>
      </c>
      <c r="F104" s="50">
        <f t="shared" si="6"/>
        <v>20</v>
      </c>
      <c r="G104" s="50">
        <f t="shared" si="5"/>
        <v>20</v>
      </c>
    </row>
    <row r="105" spans="1:7" ht="12.75">
      <c r="A105" s="48">
        <v>104</v>
      </c>
      <c r="B105" s="49" t="s">
        <v>112</v>
      </c>
      <c r="C105" s="50">
        <v>70</v>
      </c>
      <c r="D105" s="50">
        <v>47</v>
      </c>
      <c r="E105" s="50">
        <f t="shared" si="4"/>
        <v>14</v>
      </c>
      <c r="F105" s="50">
        <f t="shared" si="6"/>
        <v>28</v>
      </c>
      <c r="G105" s="50">
        <f t="shared" si="5"/>
        <v>28</v>
      </c>
    </row>
    <row r="106" spans="1:7" ht="12.75">
      <c r="A106" s="48">
        <v>105</v>
      </c>
      <c r="B106" s="49" t="s">
        <v>113</v>
      </c>
      <c r="C106" s="50">
        <v>28</v>
      </c>
      <c r="D106" s="50">
        <v>26</v>
      </c>
      <c r="E106" s="50">
        <f t="shared" si="4"/>
        <v>5.6000000000000005</v>
      </c>
      <c r="F106" s="50">
        <f t="shared" si="6"/>
        <v>11.200000000000001</v>
      </c>
      <c r="G106" s="50">
        <f t="shared" si="5"/>
        <v>11.200000000000001</v>
      </c>
    </row>
    <row r="107" spans="1:7" ht="12.75">
      <c r="A107" s="48">
        <v>106</v>
      </c>
      <c r="B107" s="49" t="s">
        <v>114</v>
      </c>
      <c r="C107" s="50">
        <v>58</v>
      </c>
      <c r="D107" s="50">
        <v>39</v>
      </c>
      <c r="E107" s="50">
        <f t="shared" si="4"/>
        <v>11.600000000000001</v>
      </c>
      <c r="F107" s="50">
        <f t="shared" si="6"/>
        <v>23.200000000000003</v>
      </c>
      <c r="G107" s="50">
        <f t="shared" si="5"/>
        <v>23.200000000000003</v>
      </c>
    </row>
    <row r="108" spans="1:7" ht="12.75">
      <c r="A108" s="48">
        <v>107</v>
      </c>
      <c r="B108" s="49" t="s">
        <v>115</v>
      </c>
      <c r="C108" s="50">
        <v>23</v>
      </c>
      <c r="D108" s="50">
        <v>16</v>
      </c>
      <c r="E108" s="50">
        <f t="shared" si="4"/>
        <v>4.6000000000000005</v>
      </c>
      <c r="F108" s="50">
        <f t="shared" si="6"/>
        <v>9.200000000000001</v>
      </c>
      <c r="G108" s="50">
        <f t="shared" si="5"/>
        <v>9.200000000000001</v>
      </c>
    </row>
    <row r="109" spans="1:7" ht="12.75">
      <c r="A109" s="48">
        <v>108</v>
      </c>
      <c r="B109" s="49" t="s">
        <v>116</v>
      </c>
      <c r="C109" s="50">
        <v>35</v>
      </c>
      <c r="D109" s="50">
        <v>24</v>
      </c>
      <c r="E109" s="50">
        <f t="shared" si="4"/>
        <v>7</v>
      </c>
      <c r="F109" s="50">
        <f t="shared" si="6"/>
        <v>14</v>
      </c>
      <c r="G109" s="50">
        <f t="shared" si="5"/>
        <v>14</v>
      </c>
    </row>
    <row r="110" spans="1:7" ht="12.75">
      <c r="A110" s="48">
        <v>109</v>
      </c>
      <c r="B110" s="49" t="s">
        <v>117</v>
      </c>
      <c r="C110" s="50">
        <v>46</v>
      </c>
      <c r="D110" s="50">
        <v>31</v>
      </c>
      <c r="E110" s="50">
        <f t="shared" si="4"/>
        <v>9.200000000000001</v>
      </c>
      <c r="F110" s="50">
        <f t="shared" si="6"/>
        <v>18.400000000000002</v>
      </c>
      <c r="G110" s="50">
        <f t="shared" si="5"/>
        <v>18.400000000000002</v>
      </c>
    </row>
    <row r="111" spans="1:7" ht="12.75">
      <c r="A111" s="48">
        <v>110</v>
      </c>
      <c r="B111" s="49" t="s">
        <v>118</v>
      </c>
      <c r="C111" s="50">
        <v>42</v>
      </c>
      <c r="D111" s="50">
        <v>28</v>
      </c>
      <c r="E111" s="50">
        <f t="shared" si="4"/>
        <v>8.4</v>
      </c>
      <c r="F111" s="50">
        <f t="shared" si="6"/>
        <v>16.8</v>
      </c>
      <c r="G111" s="50">
        <f t="shared" si="5"/>
        <v>16.8</v>
      </c>
    </row>
    <row r="112" spans="1:7" ht="12.75">
      <c r="A112" s="48">
        <v>111</v>
      </c>
      <c r="B112" s="49" t="s">
        <v>119</v>
      </c>
      <c r="C112" s="50">
        <v>33</v>
      </c>
      <c r="D112" s="50">
        <v>22</v>
      </c>
      <c r="E112" s="50">
        <f t="shared" si="4"/>
        <v>6.6000000000000005</v>
      </c>
      <c r="F112" s="50">
        <f t="shared" si="6"/>
        <v>13.200000000000001</v>
      </c>
      <c r="G112" s="50">
        <f t="shared" si="5"/>
        <v>13.200000000000001</v>
      </c>
    </row>
    <row r="113" spans="1:7" ht="12.75">
      <c r="A113" s="48">
        <v>112</v>
      </c>
      <c r="B113" s="49" t="s">
        <v>120</v>
      </c>
      <c r="C113" s="50">
        <v>24</v>
      </c>
      <c r="D113" s="50">
        <v>16</v>
      </c>
      <c r="E113" s="50">
        <f t="shared" si="4"/>
        <v>4.800000000000001</v>
      </c>
      <c r="F113" s="50">
        <f t="shared" si="6"/>
        <v>9.600000000000001</v>
      </c>
      <c r="G113" s="50">
        <f t="shared" si="5"/>
        <v>9.600000000000001</v>
      </c>
    </row>
    <row r="114" spans="1:7" ht="12.75">
      <c r="A114" s="48">
        <v>113</v>
      </c>
      <c r="B114" s="49" t="s">
        <v>121</v>
      </c>
      <c r="C114" s="50">
        <v>35</v>
      </c>
      <c r="D114" s="50">
        <v>24</v>
      </c>
      <c r="E114" s="50">
        <f t="shared" si="4"/>
        <v>7</v>
      </c>
      <c r="F114" s="50">
        <f t="shared" si="6"/>
        <v>14</v>
      </c>
      <c r="G114" s="50">
        <f t="shared" si="5"/>
        <v>14</v>
      </c>
    </row>
    <row r="115" spans="1:7" ht="12.75">
      <c r="A115" s="48">
        <v>114</v>
      </c>
      <c r="B115" s="49" t="s">
        <v>122</v>
      </c>
      <c r="C115" s="50">
        <v>59</v>
      </c>
      <c r="D115" s="50">
        <v>40</v>
      </c>
      <c r="E115" s="50">
        <f t="shared" si="4"/>
        <v>11.8</v>
      </c>
      <c r="F115" s="50">
        <f t="shared" si="6"/>
        <v>23.6</v>
      </c>
      <c r="G115" s="50">
        <f t="shared" si="5"/>
        <v>23.6</v>
      </c>
    </row>
    <row r="116" spans="1:7" ht="12.75">
      <c r="A116" s="48">
        <v>115</v>
      </c>
      <c r="B116" s="49" t="s">
        <v>123</v>
      </c>
      <c r="C116" s="50">
        <v>63</v>
      </c>
      <c r="D116" s="50">
        <v>42</v>
      </c>
      <c r="E116" s="50">
        <f t="shared" si="4"/>
        <v>12.600000000000001</v>
      </c>
      <c r="F116" s="50">
        <f t="shared" si="6"/>
        <v>25.200000000000003</v>
      </c>
      <c r="G116" s="50">
        <f t="shared" si="5"/>
        <v>25.200000000000003</v>
      </c>
    </row>
    <row r="117" spans="1:7" ht="12.75">
      <c r="A117" s="48">
        <v>116</v>
      </c>
      <c r="B117" s="49" t="s">
        <v>124</v>
      </c>
      <c r="C117" s="50">
        <v>53</v>
      </c>
      <c r="D117" s="50">
        <v>36</v>
      </c>
      <c r="E117" s="50">
        <f t="shared" si="4"/>
        <v>10.600000000000001</v>
      </c>
      <c r="F117" s="50">
        <f t="shared" si="6"/>
        <v>21.200000000000003</v>
      </c>
      <c r="G117" s="50">
        <f t="shared" si="5"/>
        <v>21.200000000000003</v>
      </c>
    </row>
    <row r="118" spans="1:7" ht="12.75">
      <c r="A118" s="48">
        <v>117</v>
      </c>
      <c r="B118" s="49" t="s">
        <v>125</v>
      </c>
      <c r="C118" s="50">
        <v>26</v>
      </c>
      <c r="D118" s="50">
        <v>17</v>
      </c>
      <c r="E118" s="50">
        <f t="shared" si="4"/>
        <v>5.2</v>
      </c>
      <c r="F118" s="50">
        <f t="shared" si="6"/>
        <v>10.4</v>
      </c>
      <c r="G118" s="50">
        <f t="shared" si="5"/>
        <v>10.4</v>
      </c>
    </row>
    <row r="119" spans="1:7" ht="12.75">
      <c r="A119" s="48">
        <v>118</v>
      </c>
      <c r="B119" s="49" t="s">
        <v>126</v>
      </c>
      <c r="C119" s="50">
        <v>47</v>
      </c>
      <c r="D119" s="50">
        <v>32</v>
      </c>
      <c r="E119" s="50">
        <f t="shared" si="4"/>
        <v>9.4</v>
      </c>
      <c r="F119" s="50">
        <f t="shared" si="6"/>
        <v>18.8</v>
      </c>
      <c r="G119" s="50">
        <f t="shared" si="5"/>
        <v>18.8</v>
      </c>
    </row>
    <row r="120" spans="1:7" ht="12.75">
      <c r="A120" s="48">
        <v>119</v>
      </c>
      <c r="B120" s="49" t="s">
        <v>127</v>
      </c>
      <c r="C120" s="50">
        <v>34</v>
      </c>
      <c r="D120" s="50">
        <v>23</v>
      </c>
      <c r="E120" s="50">
        <f t="shared" si="4"/>
        <v>6.800000000000001</v>
      </c>
      <c r="F120" s="50">
        <f t="shared" si="6"/>
        <v>13.600000000000001</v>
      </c>
      <c r="G120" s="50">
        <f t="shared" si="5"/>
        <v>13.600000000000001</v>
      </c>
    </row>
    <row r="121" spans="1:7" ht="12.75">
      <c r="A121" s="48">
        <v>120</v>
      </c>
      <c r="B121" s="49" t="s">
        <v>128</v>
      </c>
      <c r="C121" s="50">
        <v>47</v>
      </c>
      <c r="D121" s="50">
        <v>32</v>
      </c>
      <c r="E121" s="50">
        <f t="shared" si="4"/>
        <v>9.4</v>
      </c>
      <c r="F121" s="50">
        <f t="shared" si="6"/>
        <v>18.8</v>
      </c>
      <c r="G121" s="50">
        <f t="shared" si="5"/>
        <v>18.8</v>
      </c>
    </row>
    <row r="122" spans="1:7" ht="12.75">
      <c r="A122" s="48">
        <v>121</v>
      </c>
      <c r="B122" s="49" t="s">
        <v>129</v>
      </c>
      <c r="C122" s="50">
        <v>34</v>
      </c>
      <c r="D122" s="50">
        <v>23</v>
      </c>
      <c r="E122" s="50">
        <f t="shared" si="4"/>
        <v>6.800000000000001</v>
      </c>
      <c r="F122" s="50">
        <f t="shared" si="6"/>
        <v>13.600000000000001</v>
      </c>
      <c r="G122" s="50">
        <f t="shared" si="5"/>
        <v>13.600000000000001</v>
      </c>
    </row>
    <row r="123" spans="1:7" ht="12.75">
      <c r="A123" s="48">
        <v>122</v>
      </c>
      <c r="B123" s="49" t="s">
        <v>130</v>
      </c>
      <c r="C123" s="50">
        <v>52</v>
      </c>
      <c r="D123" s="50">
        <v>35</v>
      </c>
      <c r="E123" s="50">
        <f t="shared" si="4"/>
        <v>10.4</v>
      </c>
      <c r="F123" s="50">
        <f t="shared" si="6"/>
        <v>20.8</v>
      </c>
      <c r="G123" s="50">
        <f t="shared" si="5"/>
        <v>20.8</v>
      </c>
    </row>
    <row r="124" spans="1:7" ht="12.75">
      <c r="A124" s="48">
        <v>123</v>
      </c>
      <c r="B124" s="49" t="s">
        <v>131</v>
      </c>
      <c r="C124" s="50">
        <v>38</v>
      </c>
      <c r="D124" s="50">
        <v>25</v>
      </c>
      <c r="E124" s="50">
        <f t="shared" si="4"/>
        <v>7.6000000000000005</v>
      </c>
      <c r="F124" s="50">
        <f t="shared" si="6"/>
        <v>15.200000000000001</v>
      </c>
      <c r="G124" s="50">
        <f t="shared" si="5"/>
        <v>15.200000000000001</v>
      </c>
    </row>
    <row r="125" spans="1:7" ht="12.75">
      <c r="A125" s="48">
        <v>124</v>
      </c>
      <c r="B125" s="49" t="s">
        <v>132</v>
      </c>
      <c r="C125" s="50">
        <v>46</v>
      </c>
      <c r="D125" s="50">
        <v>31</v>
      </c>
      <c r="E125" s="50">
        <f t="shared" si="4"/>
        <v>9.200000000000001</v>
      </c>
      <c r="F125" s="50">
        <f t="shared" si="6"/>
        <v>18.400000000000002</v>
      </c>
      <c r="G125" s="50">
        <f t="shared" si="5"/>
        <v>18.400000000000002</v>
      </c>
    </row>
    <row r="126" spans="1:7" ht="12.75">
      <c r="A126" s="48">
        <v>125</v>
      </c>
      <c r="B126" s="49" t="s">
        <v>133</v>
      </c>
      <c r="C126" s="50">
        <v>42</v>
      </c>
      <c r="D126" s="50">
        <v>28</v>
      </c>
      <c r="E126" s="50">
        <f t="shared" si="4"/>
        <v>8.4</v>
      </c>
      <c r="F126" s="50">
        <f t="shared" si="6"/>
        <v>16.8</v>
      </c>
      <c r="G126" s="50">
        <f t="shared" si="5"/>
        <v>16.8</v>
      </c>
    </row>
    <row r="127" spans="1:7" ht="12.75">
      <c r="A127" s="48">
        <v>126</v>
      </c>
      <c r="B127" s="49" t="s">
        <v>134</v>
      </c>
      <c r="C127" s="50">
        <v>63</v>
      </c>
      <c r="D127" s="50">
        <v>42</v>
      </c>
      <c r="E127" s="50">
        <f t="shared" si="4"/>
        <v>12.600000000000001</v>
      </c>
      <c r="F127" s="50">
        <f t="shared" si="6"/>
        <v>25.200000000000003</v>
      </c>
      <c r="G127" s="50">
        <f t="shared" si="5"/>
        <v>25.200000000000003</v>
      </c>
    </row>
    <row r="128" spans="1:7" ht="12.75">
      <c r="A128" s="48">
        <v>127</v>
      </c>
      <c r="B128" s="49" t="s">
        <v>135</v>
      </c>
      <c r="C128" s="50">
        <v>39</v>
      </c>
      <c r="D128" s="50">
        <v>26</v>
      </c>
      <c r="E128" s="50">
        <f t="shared" si="4"/>
        <v>7.800000000000001</v>
      </c>
      <c r="F128" s="50">
        <f t="shared" si="6"/>
        <v>15.600000000000001</v>
      </c>
      <c r="G128" s="50">
        <f t="shared" si="5"/>
        <v>15.600000000000001</v>
      </c>
    </row>
    <row r="129" spans="1:7" ht="12.75">
      <c r="A129" s="48">
        <v>128</v>
      </c>
      <c r="B129" s="49" t="s">
        <v>136</v>
      </c>
      <c r="C129" s="50">
        <v>54</v>
      </c>
      <c r="D129" s="50">
        <v>36</v>
      </c>
      <c r="E129" s="50">
        <f t="shared" si="4"/>
        <v>10.8</v>
      </c>
      <c r="F129" s="50">
        <f t="shared" si="6"/>
        <v>21.6</v>
      </c>
      <c r="G129" s="50">
        <f t="shared" si="5"/>
        <v>21.6</v>
      </c>
    </row>
    <row r="130" spans="1:7" ht="12.75">
      <c r="A130" s="48">
        <v>129</v>
      </c>
      <c r="B130" s="49" t="s">
        <v>137</v>
      </c>
      <c r="C130" s="50">
        <v>29</v>
      </c>
      <c r="D130" s="50">
        <v>20</v>
      </c>
      <c r="E130" s="50">
        <f t="shared" si="4"/>
        <v>5.800000000000001</v>
      </c>
      <c r="F130" s="50">
        <f t="shared" si="6"/>
        <v>11.600000000000001</v>
      </c>
      <c r="G130" s="50">
        <f t="shared" si="5"/>
        <v>11.600000000000001</v>
      </c>
    </row>
    <row r="131" spans="1:7" ht="12.75">
      <c r="A131" s="48">
        <v>130</v>
      </c>
      <c r="B131" s="49" t="s">
        <v>138</v>
      </c>
      <c r="C131" s="50">
        <v>48</v>
      </c>
      <c r="D131" s="50">
        <v>32</v>
      </c>
      <c r="E131" s="50">
        <f aca="true" t="shared" si="7" ref="E131:E194">C131*0.2</f>
        <v>9.600000000000001</v>
      </c>
      <c r="F131" s="50">
        <f t="shared" si="6"/>
        <v>19.200000000000003</v>
      </c>
      <c r="G131" s="50">
        <f aca="true" t="shared" si="8" ref="G131:G194">C131*0.4</f>
        <v>19.200000000000003</v>
      </c>
    </row>
    <row r="132" spans="1:7" ht="12.75">
      <c r="A132" s="48">
        <v>131</v>
      </c>
      <c r="B132" s="49" t="s">
        <v>139</v>
      </c>
      <c r="C132" s="50">
        <v>56</v>
      </c>
      <c r="D132" s="50">
        <v>37</v>
      </c>
      <c r="E132" s="50">
        <f t="shared" si="7"/>
        <v>11.200000000000001</v>
      </c>
      <c r="F132" s="50">
        <f t="shared" si="6"/>
        <v>22.400000000000002</v>
      </c>
      <c r="G132" s="50">
        <f t="shared" si="8"/>
        <v>22.400000000000002</v>
      </c>
    </row>
    <row r="133" spans="1:7" ht="12.75">
      <c r="A133" s="48">
        <v>132</v>
      </c>
      <c r="B133" s="49" t="s">
        <v>140</v>
      </c>
      <c r="C133" s="50">
        <v>24</v>
      </c>
      <c r="D133" s="50">
        <v>16</v>
      </c>
      <c r="E133" s="50">
        <f t="shared" si="7"/>
        <v>4.800000000000001</v>
      </c>
      <c r="F133" s="50">
        <f t="shared" si="6"/>
        <v>9.600000000000001</v>
      </c>
      <c r="G133" s="50">
        <f t="shared" si="8"/>
        <v>9.600000000000001</v>
      </c>
    </row>
    <row r="134" spans="1:7" ht="12.75">
      <c r="A134" s="48">
        <v>133</v>
      </c>
      <c r="B134" s="49" t="s">
        <v>141</v>
      </c>
      <c r="C134" s="50">
        <v>42</v>
      </c>
      <c r="D134" s="50">
        <v>28</v>
      </c>
      <c r="E134" s="50">
        <f t="shared" si="7"/>
        <v>8.4</v>
      </c>
      <c r="F134" s="50">
        <f t="shared" si="6"/>
        <v>16.8</v>
      </c>
      <c r="G134" s="50">
        <f t="shared" si="8"/>
        <v>16.8</v>
      </c>
    </row>
    <row r="135" spans="1:7" ht="12.75">
      <c r="A135" s="48">
        <v>134</v>
      </c>
      <c r="B135" s="49" t="s">
        <v>142</v>
      </c>
      <c r="C135" s="50">
        <v>27</v>
      </c>
      <c r="D135" s="50">
        <v>18</v>
      </c>
      <c r="E135" s="50">
        <f t="shared" si="7"/>
        <v>5.4</v>
      </c>
      <c r="F135" s="50">
        <f t="shared" si="6"/>
        <v>10.8</v>
      </c>
      <c r="G135" s="50">
        <f t="shared" si="8"/>
        <v>10.8</v>
      </c>
    </row>
    <row r="136" spans="1:7" ht="12.75">
      <c r="A136" s="48">
        <v>135</v>
      </c>
      <c r="B136" s="49" t="s">
        <v>143</v>
      </c>
      <c r="C136" s="50">
        <v>29</v>
      </c>
      <c r="D136" s="50">
        <v>20</v>
      </c>
      <c r="E136" s="50">
        <f t="shared" si="7"/>
        <v>5.800000000000001</v>
      </c>
      <c r="F136" s="50">
        <f t="shared" si="6"/>
        <v>11.600000000000001</v>
      </c>
      <c r="G136" s="50">
        <f t="shared" si="8"/>
        <v>11.600000000000001</v>
      </c>
    </row>
    <row r="137" spans="1:7" ht="12.75">
      <c r="A137" s="48">
        <v>136</v>
      </c>
      <c r="B137" s="49" t="s">
        <v>144</v>
      </c>
      <c r="C137" s="50">
        <v>38</v>
      </c>
      <c r="D137" s="50">
        <v>25</v>
      </c>
      <c r="E137" s="50">
        <f t="shared" si="7"/>
        <v>7.6000000000000005</v>
      </c>
      <c r="F137" s="50">
        <f t="shared" si="6"/>
        <v>15.200000000000001</v>
      </c>
      <c r="G137" s="50">
        <f t="shared" si="8"/>
        <v>15.200000000000001</v>
      </c>
    </row>
    <row r="138" spans="1:7" ht="12.75">
      <c r="A138" s="48">
        <v>137</v>
      </c>
      <c r="B138" s="49" t="s">
        <v>145</v>
      </c>
      <c r="C138" s="50">
        <v>35</v>
      </c>
      <c r="D138" s="50">
        <v>24</v>
      </c>
      <c r="E138" s="50">
        <f t="shared" si="7"/>
        <v>7</v>
      </c>
      <c r="F138" s="50">
        <f t="shared" si="6"/>
        <v>14</v>
      </c>
      <c r="G138" s="50">
        <f t="shared" si="8"/>
        <v>14</v>
      </c>
    </row>
    <row r="139" spans="1:7" ht="12.75">
      <c r="A139" s="48">
        <v>138</v>
      </c>
      <c r="B139" s="49" t="s">
        <v>146</v>
      </c>
      <c r="C139" s="50">
        <v>30</v>
      </c>
      <c r="D139" s="50">
        <v>20</v>
      </c>
      <c r="E139" s="50">
        <f t="shared" si="7"/>
        <v>6</v>
      </c>
      <c r="F139" s="50">
        <f aca="true" t="shared" si="9" ref="F139:F202">C139*0.4</f>
        <v>12</v>
      </c>
      <c r="G139" s="50">
        <f t="shared" si="8"/>
        <v>12</v>
      </c>
    </row>
    <row r="140" spans="1:7" ht="12.75">
      <c r="A140" s="48">
        <v>139</v>
      </c>
      <c r="B140" s="49" t="s">
        <v>147</v>
      </c>
      <c r="C140" s="50">
        <v>28</v>
      </c>
      <c r="D140" s="50">
        <v>19</v>
      </c>
      <c r="E140" s="50">
        <f t="shared" si="7"/>
        <v>5.6000000000000005</v>
      </c>
      <c r="F140" s="50">
        <f t="shared" si="9"/>
        <v>11.200000000000001</v>
      </c>
      <c r="G140" s="50">
        <f t="shared" si="8"/>
        <v>11.200000000000001</v>
      </c>
    </row>
    <row r="141" spans="1:7" ht="12.75">
      <c r="A141" s="48">
        <v>140</v>
      </c>
      <c r="B141" s="49" t="s">
        <v>148</v>
      </c>
      <c r="C141" s="50">
        <v>56</v>
      </c>
      <c r="D141" s="50">
        <v>37</v>
      </c>
      <c r="E141" s="50">
        <f t="shared" si="7"/>
        <v>11.200000000000001</v>
      </c>
      <c r="F141" s="50">
        <f t="shared" si="9"/>
        <v>22.400000000000002</v>
      </c>
      <c r="G141" s="50">
        <f t="shared" si="8"/>
        <v>22.400000000000002</v>
      </c>
    </row>
    <row r="142" spans="1:7" ht="12.75">
      <c r="A142" s="48">
        <v>141</v>
      </c>
      <c r="B142" s="49" t="s">
        <v>149</v>
      </c>
      <c r="C142" s="50">
        <v>36</v>
      </c>
      <c r="D142" s="50">
        <v>24</v>
      </c>
      <c r="E142" s="50">
        <f t="shared" si="7"/>
        <v>7.2</v>
      </c>
      <c r="F142" s="50">
        <f t="shared" si="9"/>
        <v>14.4</v>
      </c>
      <c r="G142" s="50">
        <f t="shared" si="8"/>
        <v>14.4</v>
      </c>
    </row>
    <row r="143" spans="1:7" ht="12.75">
      <c r="A143" s="48">
        <v>142</v>
      </c>
      <c r="B143" s="49" t="s">
        <v>150</v>
      </c>
      <c r="C143" s="50">
        <v>47</v>
      </c>
      <c r="D143" s="50">
        <v>32</v>
      </c>
      <c r="E143" s="50">
        <f t="shared" si="7"/>
        <v>9.4</v>
      </c>
      <c r="F143" s="50">
        <f t="shared" si="9"/>
        <v>18.8</v>
      </c>
      <c r="G143" s="50">
        <f t="shared" si="8"/>
        <v>18.8</v>
      </c>
    </row>
    <row r="144" spans="1:7" ht="12.75">
      <c r="A144" s="48">
        <v>143</v>
      </c>
      <c r="B144" s="49" t="s">
        <v>151</v>
      </c>
      <c r="C144" s="50">
        <v>41</v>
      </c>
      <c r="D144" s="50">
        <v>28</v>
      </c>
      <c r="E144" s="50">
        <f t="shared" si="7"/>
        <v>8.200000000000001</v>
      </c>
      <c r="F144" s="50">
        <f t="shared" si="9"/>
        <v>16.400000000000002</v>
      </c>
      <c r="G144" s="50">
        <f t="shared" si="8"/>
        <v>16.400000000000002</v>
      </c>
    </row>
    <row r="145" spans="1:7" ht="12.75">
      <c r="A145" s="48">
        <v>144</v>
      </c>
      <c r="B145" s="49" t="s">
        <v>152</v>
      </c>
      <c r="C145" s="50">
        <v>46</v>
      </c>
      <c r="D145" s="50">
        <v>31</v>
      </c>
      <c r="E145" s="50">
        <f t="shared" si="7"/>
        <v>9.200000000000001</v>
      </c>
      <c r="F145" s="50">
        <f t="shared" si="9"/>
        <v>18.400000000000002</v>
      </c>
      <c r="G145" s="50">
        <f t="shared" si="8"/>
        <v>18.400000000000002</v>
      </c>
    </row>
    <row r="146" spans="1:7" ht="12.75">
      <c r="A146" s="48">
        <v>145</v>
      </c>
      <c r="B146" s="49" t="s">
        <v>153</v>
      </c>
      <c r="C146" s="50">
        <v>80</v>
      </c>
      <c r="D146" s="50">
        <v>53</v>
      </c>
      <c r="E146" s="50">
        <f t="shared" si="7"/>
        <v>16</v>
      </c>
      <c r="F146" s="50">
        <f t="shared" si="9"/>
        <v>32</v>
      </c>
      <c r="G146" s="50">
        <f t="shared" si="8"/>
        <v>32</v>
      </c>
    </row>
    <row r="147" spans="1:7" ht="12.75">
      <c r="A147" s="48">
        <v>146</v>
      </c>
      <c r="B147" s="49" t="s">
        <v>154</v>
      </c>
      <c r="C147" s="50">
        <v>40</v>
      </c>
      <c r="D147" s="50">
        <v>27</v>
      </c>
      <c r="E147" s="50">
        <f t="shared" si="7"/>
        <v>8</v>
      </c>
      <c r="F147" s="50">
        <f t="shared" si="9"/>
        <v>16</v>
      </c>
      <c r="G147" s="50">
        <f t="shared" si="8"/>
        <v>16</v>
      </c>
    </row>
    <row r="148" spans="1:7" ht="12.75">
      <c r="A148" s="48">
        <v>147</v>
      </c>
      <c r="B148" s="49" t="s">
        <v>155</v>
      </c>
      <c r="C148" s="50">
        <v>60</v>
      </c>
      <c r="D148" s="50">
        <v>40</v>
      </c>
      <c r="E148" s="50">
        <f t="shared" si="7"/>
        <v>12</v>
      </c>
      <c r="F148" s="50">
        <f t="shared" si="9"/>
        <v>24</v>
      </c>
      <c r="G148" s="50">
        <f t="shared" si="8"/>
        <v>24</v>
      </c>
    </row>
    <row r="149" spans="1:7" ht="12.75">
      <c r="A149" s="48">
        <v>148</v>
      </c>
      <c r="B149" s="49" t="s">
        <v>156</v>
      </c>
      <c r="C149" s="50">
        <v>23</v>
      </c>
      <c r="D149" s="50">
        <v>16</v>
      </c>
      <c r="E149" s="50">
        <f t="shared" si="7"/>
        <v>4.6000000000000005</v>
      </c>
      <c r="F149" s="50">
        <f t="shared" si="9"/>
        <v>9.200000000000001</v>
      </c>
      <c r="G149" s="50">
        <f t="shared" si="8"/>
        <v>9.200000000000001</v>
      </c>
    </row>
    <row r="150" spans="1:7" ht="12.75">
      <c r="A150" s="48">
        <v>149</v>
      </c>
      <c r="B150" s="49" t="s">
        <v>157</v>
      </c>
      <c r="C150" s="50">
        <v>34</v>
      </c>
      <c r="D150" s="50">
        <v>23</v>
      </c>
      <c r="E150" s="50">
        <f t="shared" si="7"/>
        <v>6.800000000000001</v>
      </c>
      <c r="F150" s="50">
        <f t="shared" si="9"/>
        <v>13.600000000000001</v>
      </c>
      <c r="G150" s="50">
        <f t="shared" si="8"/>
        <v>13.600000000000001</v>
      </c>
    </row>
    <row r="151" spans="1:7" ht="12.75">
      <c r="A151" s="48">
        <v>150</v>
      </c>
      <c r="B151" s="49" t="s">
        <v>158</v>
      </c>
      <c r="C151" s="50">
        <v>51</v>
      </c>
      <c r="D151" s="50">
        <v>34</v>
      </c>
      <c r="E151" s="50">
        <f t="shared" si="7"/>
        <v>10.200000000000001</v>
      </c>
      <c r="F151" s="50">
        <f t="shared" si="9"/>
        <v>20.400000000000002</v>
      </c>
      <c r="G151" s="50">
        <f t="shared" si="8"/>
        <v>20.400000000000002</v>
      </c>
    </row>
    <row r="152" spans="1:7" ht="12.75">
      <c r="A152" s="48">
        <v>151</v>
      </c>
      <c r="B152" s="49" t="s">
        <v>159</v>
      </c>
      <c r="C152" s="50">
        <v>39</v>
      </c>
      <c r="D152" s="50">
        <v>26</v>
      </c>
      <c r="E152" s="50">
        <f t="shared" si="7"/>
        <v>7.800000000000001</v>
      </c>
      <c r="F152" s="50">
        <f t="shared" si="9"/>
        <v>15.600000000000001</v>
      </c>
      <c r="G152" s="50">
        <f t="shared" si="8"/>
        <v>15.600000000000001</v>
      </c>
    </row>
    <row r="153" spans="1:7" ht="12.75">
      <c r="A153" s="48">
        <v>152</v>
      </c>
      <c r="B153" s="49" t="s">
        <v>160</v>
      </c>
      <c r="C153" s="50">
        <v>60</v>
      </c>
      <c r="D153" s="50">
        <v>40</v>
      </c>
      <c r="E153" s="50">
        <f t="shared" si="7"/>
        <v>12</v>
      </c>
      <c r="F153" s="50">
        <f t="shared" si="9"/>
        <v>24</v>
      </c>
      <c r="G153" s="50">
        <f t="shared" si="8"/>
        <v>24</v>
      </c>
    </row>
    <row r="154" spans="1:7" ht="12.75">
      <c r="A154" s="48">
        <v>153</v>
      </c>
      <c r="B154" s="49" t="s">
        <v>161</v>
      </c>
      <c r="C154" s="50">
        <v>38</v>
      </c>
      <c r="D154" s="50">
        <v>25</v>
      </c>
      <c r="E154" s="50">
        <f t="shared" si="7"/>
        <v>7.6000000000000005</v>
      </c>
      <c r="F154" s="50">
        <f t="shared" si="9"/>
        <v>15.200000000000001</v>
      </c>
      <c r="G154" s="50">
        <f t="shared" si="8"/>
        <v>15.200000000000001</v>
      </c>
    </row>
    <row r="155" spans="1:7" ht="12.75">
      <c r="A155" s="48">
        <v>154</v>
      </c>
      <c r="B155" s="49" t="s">
        <v>162</v>
      </c>
      <c r="C155" s="50">
        <v>34</v>
      </c>
      <c r="D155" s="50">
        <v>23</v>
      </c>
      <c r="E155" s="50">
        <f t="shared" si="7"/>
        <v>6.800000000000001</v>
      </c>
      <c r="F155" s="50">
        <f t="shared" si="9"/>
        <v>13.600000000000001</v>
      </c>
      <c r="G155" s="50">
        <f t="shared" si="8"/>
        <v>13.600000000000001</v>
      </c>
    </row>
    <row r="156" spans="1:7" ht="12.75">
      <c r="A156" s="48">
        <v>155</v>
      </c>
      <c r="B156" s="49" t="s">
        <v>163</v>
      </c>
      <c r="C156" s="50">
        <v>33</v>
      </c>
      <c r="D156" s="50">
        <v>22</v>
      </c>
      <c r="E156" s="50">
        <f t="shared" si="7"/>
        <v>6.6000000000000005</v>
      </c>
      <c r="F156" s="50">
        <f t="shared" si="9"/>
        <v>13.200000000000001</v>
      </c>
      <c r="G156" s="50">
        <f t="shared" si="8"/>
        <v>13.200000000000001</v>
      </c>
    </row>
    <row r="157" spans="1:7" ht="12.75">
      <c r="A157" s="48">
        <v>156</v>
      </c>
      <c r="B157" s="49" t="s">
        <v>164</v>
      </c>
      <c r="C157" s="50">
        <v>33</v>
      </c>
      <c r="D157" s="50">
        <v>22</v>
      </c>
      <c r="E157" s="50">
        <f t="shared" si="7"/>
        <v>6.6000000000000005</v>
      </c>
      <c r="F157" s="50">
        <f t="shared" si="9"/>
        <v>13.200000000000001</v>
      </c>
      <c r="G157" s="50">
        <f t="shared" si="8"/>
        <v>13.200000000000001</v>
      </c>
    </row>
    <row r="158" spans="1:7" ht="12.75">
      <c r="A158" s="48">
        <v>157</v>
      </c>
      <c r="B158" s="49" t="s">
        <v>165</v>
      </c>
      <c r="C158" s="50">
        <v>30</v>
      </c>
      <c r="D158" s="50">
        <v>20</v>
      </c>
      <c r="E158" s="50">
        <f t="shared" si="7"/>
        <v>6</v>
      </c>
      <c r="F158" s="50">
        <f t="shared" si="9"/>
        <v>12</v>
      </c>
      <c r="G158" s="50">
        <f t="shared" si="8"/>
        <v>12</v>
      </c>
    </row>
    <row r="159" spans="1:7" ht="12.75">
      <c r="A159" s="48">
        <v>158</v>
      </c>
      <c r="B159" s="49" t="s">
        <v>166</v>
      </c>
      <c r="C159" s="50">
        <v>27</v>
      </c>
      <c r="D159" s="50">
        <v>18</v>
      </c>
      <c r="E159" s="50">
        <f t="shared" si="7"/>
        <v>5.4</v>
      </c>
      <c r="F159" s="50">
        <f t="shared" si="9"/>
        <v>10.8</v>
      </c>
      <c r="G159" s="50">
        <f t="shared" si="8"/>
        <v>10.8</v>
      </c>
    </row>
    <row r="160" spans="1:7" ht="12.75">
      <c r="A160" s="48">
        <v>159</v>
      </c>
      <c r="B160" s="49" t="s">
        <v>167</v>
      </c>
      <c r="C160" s="50">
        <v>29</v>
      </c>
      <c r="D160" s="50">
        <v>20</v>
      </c>
      <c r="E160" s="50">
        <f t="shared" si="7"/>
        <v>5.800000000000001</v>
      </c>
      <c r="F160" s="50">
        <f t="shared" si="9"/>
        <v>11.600000000000001</v>
      </c>
      <c r="G160" s="50">
        <f t="shared" si="8"/>
        <v>11.600000000000001</v>
      </c>
    </row>
    <row r="161" spans="1:7" ht="12.75">
      <c r="A161" s="48">
        <v>160</v>
      </c>
      <c r="B161" s="49" t="s">
        <v>168</v>
      </c>
      <c r="C161" s="50">
        <v>29</v>
      </c>
      <c r="D161" s="50">
        <v>20</v>
      </c>
      <c r="E161" s="50">
        <f t="shared" si="7"/>
        <v>5.800000000000001</v>
      </c>
      <c r="F161" s="50">
        <f t="shared" si="9"/>
        <v>11.600000000000001</v>
      </c>
      <c r="G161" s="50">
        <f t="shared" si="8"/>
        <v>11.600000000000001</v>
      </c>
    </row>
    <row r="162" spans="1:7" ht="12.75">
      <c r="A162" s="48">
        <v>161</v>
      </c>
      <c r="B162" s="49" t="s">
        <v>169</v>
      </c>
      <c r="C162" s="50">
        <v>36</v>
      </c>
      <c r="D162" s="50">
        <v>24</v>
      </c>
      <c r="E162" s="50">
        <f t="shared" si="7"/>
        <v>7.2</v>
      </c>
      <c r="F162" s="50">
        <f t="shared" si="9"/>
        <v>14.4</v>
      </c>
      <c r="G162" s="50">
        <f t="shared" si="8"/>
        <v>14.4</v>
      </c>
    </row>
    <row r="163" spans="1:7" ht="12.75">
      <c r="A163" s="48">
        <v>162</v>
      </c>
      <c r="B163" s="49" t="s">
        <v>170</v>
      </c>
      <c r="C163" s="50">
        <v>46</v>
      </c>
      <c r="D163" s="50">
        <v>31</v>
      </c>
      <c r="E163" s="50">
        <f t="shared" si="7"/>
        <v>9.200000000000001</v>
      </c>
      <c r="F163" s="50">
        <f t="shared" si="9"/>
        <v>18.400000000000002</v>
      </c>
      <c r="G163" s="50">
        <f t="shared" si="8"/>
        <v>18.400000000000002</v>
      </c>
    </row>
    <row r="164" spans="1:7" ht="12.75">
      <c r="A164" s="48">
        <v>163</v>
      </c>
      <c r="B164" s="49" t="s">
        <v>171</v>
      </c>
      <c r="C164" s="50">
        <v>32</v>
      </c>
      <c r="D164" s="50">
        <v>21</v>
      </c>
      <c r="E164" s="50">
        <f t="shared" si="7"/>
        <v>6.4</v>
      </c>
      <c r="F164" s="50">
        <f t="shared" si="9"/>
        <v>12.8</v>
      </c>
      <c r="G164" s="50">
        <f t="shared" si="8"/>
        <v>12.8</v>
      </c>
    </row>
    <row r="165" spans="1:7" ht="12.75">
      <c r="A165" s="48">
        <v>164</v>
      </c>
      <c r="B165" s="49" t="s">
        <v>172</v>
      </c>
      <c r="C165" s="50">
        <v>26</v>
      </c>
      <c r="D165" s="50">
        <v>17</v>
      </c>
      <c r="E165" s="50">
        <f t="shared" si="7"/>
        <v>5.2</v>
      </c>
      <c r="F165" s="50">
        <f t="shared" si="9"/>
        <v>10.4</v>
      </c>
      <c r="G165" s="50">
        <f t="shared" si="8"/>
        <v>10.4</v>
      </c>
    </row>
    <row r="166" spans="1:7" ht="12.75">
      <c r="A166" s="48">
        <v>165</v>
      </c>
      <c r="B166" s="49" t="s">
        <v>250</v>
      </c>
      <c r="C166" s="50">
        <v>28</v>
      </c>
      <c r="D166" s="50">
        <v>19</v>
      </c>
      <c r="E166" s="50">
        <f t="shared" si="7"/>
        <v>5.6000000000000005</v>
      </c>
      <c r="F166" s="50">
        <f t="shared" si="9"/>
        <v>11.200000000000001</v>
      </c>
      <c r="G166" s="50">
        <f t="shared" si="8"/>
        <v>11.200000000000001</v>
      </c>
    </row>
    <row r="167" spans="1:7" ht="12.75">
      <c r="A167" s="48">
        <v>166</v>
      </c>
      <c r="B167" s="49" t="s">
        <v>173</v>
      </c>
      <c r="C167" s="50">
        <v>30</v>
      </c>
      <c r="D167" s="50">
        <v>20</v>
      </c>
      <c r="E167" s="50">
        <f t="shared" si="7"/>
        <v>6</v>
      </c>
      <c r="F167" s="50">
        <f t="shared" si="9"/>
        <v>12</v>
      </c>
      <c r="G167" s="50">
        <f t="shared" si="8"/>
        <v>12</v>
      </c>
    </row>
    <row r="168" spans="1:7" ht="12.75">
      <c r="A168" s="48">
        <v>167</v>
      </c>
      <c r="B168" s="49" t="s">
        <v>174</v>
      </c>
      <c r="C168" s="50">
        <v>26</v>
      </c>
      <c r="D168" s="50">
        <v>17</v>
      </c>
      <c r="E168" s="50">
        <f t="shared" si="7"/>
        <v>5.2</v>
      </c>
      <c r="F168" s="50">
        <f t="shared" si="9"/>
        <v>10.4</v>
      </c>
      <c r="G168" s="50">
        <f t="shared" si="8"/>
        <v>10.4</v>
      </c>
    </row>
    <row r="169" spans="1:7" ht="12.75">
      <c r="A169" s="48">
        <v>168</v>
      </c>
      <c r="B169" s="49" t="s">
        <v>175</v>
      </c>
      <c r="C169" s="50">
        <v>24</v>
      </c>
      <c r="D169" s="50">
        <v>16</v>
      </c>
      <c r="E169" s="50">
        <f t="shared" si="7"/>
        <v>4.800000000000001</v>
      </c>
      <c r="F169" s="50">
        <f t="shared" si="9"/>
        <v>9.600000000000001</v>
      </c>
      <c r="G169" s="50">
        <f t="shared" si="8"/>
        <v>9.600000000000001</v>
      </c>
    </row>
    <row r="170" spans="1:7" ht="12.75">
      <c r="A170" s="48">
        <v>169</v>
      </c>
      <c r="B170" s="49" t="s">
        <v>176</v>
      </c>
      <c r="C170" s="50">
        <v>36</v>
      </c>
      <c r="D170" s="50">
        <v>24</v>
      </c>
      <c r="E170" s="50">
        <f t="shared" si="7"/>
        <v>7.2</v>
      </c>
      <c r="F170" s="50">
        <f t="shared" si="9"/>
        <v>14.4</v>
      </c>
      <c r="G170" s="50">
        <f t="shared" si="8"/>
        <v>14.4</v>
      </c>
    </row>
    <row r="171" spans="1:7" ht="12.75">
      <c r="A171" s="48">
        <v>170</v>
      </c>
      <c r="B171" s="49" t="s">
        <v>177</v>
      </c>
      <c r="C171" s="50">
        <v>29</v>
      </c>
      <c r="D171" s="50">
        <v>20</v>
      </c>
      <c r="E171" s="50">
        <f t="shared" si="7"/>
        <v>5.800000000000001</v>
      </c>
      <c r="F171" s="50">
        <f t="shared" si="9"/>
        <v>11.600000000000001</v>
      </c>
      <c r="G171" s="50">
        <f t="shared" si="8"/>
        <v>11.600000000000001</v>
      </c>
    </row>
    <row r="172" spans="1:7" ht="12.75">
      <c r="A172" s="48">
        <v>171</v>
      </c>
      <c r="B172" s="49" t="s">
        <v>178</v>
      </c>
      <c r="C172" s="50">
        <v>47</v>
      </c>
      <c r="D172" s="50">
        <v>32</v>
      </c>
      <c r="E172" s="50">
        <f t="shared" si="7"/>
        <v>9.4</v>
      </c>
      <c r="F172" s="50">
        <f t="shared" si="9"/>
        <v>18.8</v>
      </c>
      <c r="G172" s="50">
        <f t="shared" si="8"/>
        <v>18.8</v>
      </c>
    </row>
    <row r="173" spans="1:7" ht="12.75">
      <c r="A173" s="48">
        <v>172</v>
      </c>
      <c r="B173" s="49" t="s">
        <v>179</v>
      </c>
      <c r="C173" s="50">
        <v>34</v>
      </c>
      <c r="D173" s="50">
        <v>23</v>
      </c>
      <c r="E173" s="50">
        <f t="shared" si="7"/>
        <v>6.800000000000001</v>
      </c>
      <c r="F173" s="50">
        <f t="shared" si="9"/>
        <v>13.600000000000001</v>
      </c>
      <c r="G173" s="50">
        <f t="shared" si="8"/>
        <v>13.600000000000001</v>
      </c>
    </row>
    <row r="174" spans="1:7" ht="12.75">
      <c r="A174" s="48">
        <v>173</v>
      </c>
      <c r="B174" s="49" t="s">
        <v>180</v>
      </c>
      <c r="C174" s="50">
        <v>38</v>
      </c>
      <c r="D174" s="50">
        <v>25</v>
      </c>
      <c r="E174" s="50">
        <f t="shared" si="7"/>
        <v>7.6000000000000005</v>
      </c>
      <c r="F174" s="50">
        <f t="shared" si="9"/>
        <v>15.200000000000001</v>
      </c>
      <c r="G174" s="50">
        <f t="shared" si="8"/>
        <v>15.200000000000001</v>
      </c>
    </row>
    <row r="175" spans="1:7" ht="12.75">
      <c r="A175" s="48">
        <v>174</v>
      </c>
      <c r="B175" s="49" t="s">
        <v>181</v>
      </c>
      <c r="C175" s="50">
        <v>48</v>
      </c>
      <c r="D175" s="50">
        <v>32</v>
      </c>
      <c r="E175" s="50">
        <f t="shared" si="7"/>
        <v>9.600000000000001</v>
      </c>
      <c r="F175" s="50">
        <f t="shared" si="9"/>
        <v>19.200000000000003</v>
      </c>
      <c r="G175" s="50">
        <f t="shared" si="8"/>
        <v>19.200000000000003</v>
      </c>
    </row>
    <row r="176" spans="1:7" ht="12.75">
      <c r="A176" s="48">
        <v>175</v>
      </c>
      <c r="B176" s="49" t="s">
        <v>182</v>
      </c>
      <c r="C176" s="50">
        <v>48</v>
      </c>
      <c r="D176" s="50">
        <v>32</v>
      </c>
      <c r="E176" s="50">
        <f t="shared" si="7"/>
        <v>9.600000000000001</v>
      </c>
      <c r="F176" s="50">
        <f t="shared" si="9"/>
        <v>19.200000000000003</v>
      </c>
      <c r="G176" s="50">
        <f t="shared" si="8"/>
        <v>19.200000000000003</v>
      </c>
    </row>
    <row r="177" spans="1:7" ht="12.75">
      <c r="A177" s="48">
        <v>176</v>
      </c>
      <c r="B177" s="49" t="s">
        <v>183</v>
      </c>
      <c r="C177" s="50">
        <v>50</v>
      </c>
      <c r="D177" s="50">
        <v>33</v>
      </c>
      <c r="E177" s="50">
        <f t="shared" si="7"/>
        <v>10</v>
      </c>
      <c r="F177" s="50">
        <f t="shared" si="9"/>
        <v>20</v>
      </c>
      <c r="G177" s="50">
        <f t="shared" si="8"/>
        <v>20</v>
      </c>
    </row>
    <row r="178" spans="1:7" ht="12.75">
      <c r="A178" s="48">
        <v>177</v>
      </c>
      <c r="B178" s="49" t="s">
        <v>184</v>
      </c>
      <c r="C178" s="50">
        <v>64</v>
      </c>
      <c r="D178" s="50">
        <v>43</v>
      </c>
      <c r="E178" s="50">
        <f t="shared" si="7"/>
        <v>12.8</v>
      </c>
      <c r="F178" s="50">
        <f t="shared" si="9"/>
        <v>25.6</v>
      </c>
      <c r="G178" s="50">
        <f t="shared" si="8"/>
        <v>25.6</v>
      </c>
    </row>
    <row r="179" spans="1:7" ht="12.75">
      <c r="A179" s="48">
        <v>178</v>
      </c>
      <c r="B179" s="49" t="s">
        <v>185</v>
      </c>
      <c r="C179" s="50">
        <v>62</v>
      </c>
      <c r="D179" s="50">
        <v>41</v>
      </c>
      <c r="E179" s="50">
        <f t="shared" si="7"/>
        <v>12.4</v>
      </c>
      <c r="F179" s="50">
        <f t="shared" si="9"/>
        <v>24.8</v>
      </c>
      <c r="G179" s="50">
        <f t="shared" si="8"/>
        <v>24.8</v>
      </c>
    </row>
    <row r="180" spans="1:7" ht="12.75">
      <c r="A180" s="48">
        <v>179</v>
      </c>
      <c r="B180" s="49" t="s">
        <v>186</v>
      </c>
      <c r="C180" s="50">
        <v>45</v>
      </c>
      <c r="D180" s="50">
        <v>30</v>
      </c>
      <c r="E180" s="50">
        <f t="shared" si="7"/>
        <v>9</v>
      </c>
      <c r="F180" s="50">
        <f t="shared" si="9"/>
        <v>18</v>
      </c>
      <c r="G180" s="50">
        <f t="shared" si="8"/>
        <v>18</v>
      </c>
    </row>
    <row r="181" spans="1:7" ht="12.75">
      <c r="A181" s="48">
        <v>180</v>
      </c>
      <c r="B181" s="49" t="s">
        <v>187</v>
      </c>
      <c r="C181" s="50">
        <v>20</v>
      </c>
      <c r="D181" s="50">
        <v>13</v>
      </c>
      <c r="E181" s="50">
        <f t="shared" si="7"/>
        <v>4</v>
      </c>
      <c r="F181" s="50">
        <f t="shared" si="9"/>
        <v>8</v>
      </c>
      <c r="G181" s="50">
        <f t="shared" si="8"/>
        <v>8</v>
      </c>
    </row>
    <row r="182" spans="1:7" ht="12.75">
      <c r="A182" s="48">
        <v>181</v>
      </c>
      <c r="B182" s="49" t="s">
        <v>188</v>
      </c>
      <c r="C182" s="50">
        <v>48</v>
      </c>
      <c r="D182" s="50">
        <v>32</v>
      </c>
      <c r="E182" s="50">
        <f t="shared" si="7"/>
        <v>9.600000000000001</v>
      </c>
      <c r="F182" s="50">
        <f t="shared" si="9"/>
        <v>19.200000000000003</v>
      </c>
      <c r="G182" s="50">
        <f t="shared" si="8"/>
        <v>19.200000000000003</v>
      </c>
    </row>
    <row r="183" spans="1:7" ht="12.75">
      <c r="A183" s="48">
        <v>182</v>
      </c>
      <c r="B183" s="49" t="s">
        <v>189</v>
      </c>
      <c r="C183" s="50">
        <v>45</v>
      </c>
      <c r="D183" s="50">
        <v>30</v>
      </c>
      <c r="E183" s="50">
        <f t="shared" si="7"/>
        <v>9</v>
      </c>
      <c r="F183" s="50">
        <f t="shared" si="9"/>
        <v>18</v>
      </c>
      <c r="G183" s="50">
        <f t="shared" si="8"/>
        <v>18</v>
      </c>
    </row>
    <row r="184" spans="1:7" ht="12.75">
      <c r="A184" s="48">
        <v>183</v>
      </c>
      <c r="B184" s="49" t="s">
        <v>190</v>
      </c>
      <c r="C184" s="50">
        <v>54</v>
      </c>
      <c r="D184" s="50">
        <v>36</v>
      </c>
      <c r="E184" s="50">
        <f t="shared" si="7"/>
        <v>10.8</v>
      </c>
      <c r="F184" s="50">
        <f t="shared" si="9"/>
        <v>21.6</v>
      </c>
      <c r="G184" s="50">
        <f t="shared" si="8"/>
        <v>21.6</v>
      </c>
    </row>
    <row r="185" spans="1:7" ht="12.75">
      <c r="A185" s="48">
        <v>184</v>
      </c>
      <c r="B185" s="49" t="s">
        <v>191</v>
      </c>
      <c r="C185" s="50">
        <v>24</v>
      </c>
      <c r="D185" s="50">
        <v>16</v>
      </c>
      <c r="E185" s="50">
        <f t="shared" si="7"/>
        <v>4.800000000000001</v>
      </c>
      <c r="F185" s="50">
        <f t="shared" si="9"/>
        <v>9.600000000000001</v>
      </c>
      <c r="G185" s="50">
        <f t="shared" si="8"/>
        <v>9.600000000000001</v>
      </c>
    </row>
    <row r="186" spans="1:7" ht="12.75">
      <c r="A186" s="48">
        <v>185</v>
      </c>
      <c r="B186" s="49" t="s">
        <v>192</v>
      </c>
      <c r="C186" s="50">
        <v>33</v>
      </c>
      <c r="D186" s="50">
        <v>22</v>
      </c>
      <c r="E186" s="50">
        <f t="shared" si="7"/>
        <v>6.6000000000000005</v>
      </c>
      <c r="F186" s="50">
        <f t="shared" si="9"/>
        <v>13.200000000000001</v>
      </c>
      <c r="G186" s="50">
        <f t="shared" si="8"/>
        <v>13.200000000000001</v>
      </c>
    </row>
    <row r="187" spans="1:7" ht="12.75">
      <c r="A187" s="48">
        <v>186</v>
      </c>
      <c r="B187" s="49" t="s">
        <v>193</v>
      </c>
      <c r="C187" s="50">
        <v>34</v>
      </c>
      <c r="D187" s="50">
        <v>23</v>
      </c>
      <c r="E187" s="50">
        <f t="shared" si="7"/>
        <v>6.800000000000001</v>
      </c>
      <c r="F187" s="50">
        <f t="shared" si="9"/>
        <v>13.600000000000001</v>
      </c>
      <c r="G187" s="50">
        <f t="shared" si="8"/>
        <v>13.600000000000001</v>
      </c>
    </row>
    <row r="188" spans="1:7" ht="12.75">
      <c r="A188" s="48">
        <v>187</v>
      </c>
      <c r="B188" s="49" t="s">
        <v>194</v>
      </c>
      <c r="C188" s="50">
        <v>40</v>
      </c>
      <c r="D188" s="50">
        <v>27</v>
      </c>
      <c r="E188" s="50">
        <f t="shared" si="7"/>
        <v>8</v>
      </c>
      <c r="F188" s="50">
        <f t="shared" si="9"/>
        <v>16</v>
      </c>
      <c r="G188" s="50">
        <f>C188*0.4</f>
        <v>16</v>
      </c>
    </row>
    <row r="189" spans="1:7" ht="12.75">
      <c r="A189" s="48">
        <v>188</v>
      </c>
      <c r="B189" s="49" t="s">
        <v>195</v>
      </c>
      <c r="C189" s="50">
        <v>40</v>
      </c>
      <c r="D189" s="50">
        <v>27</v>
      </c>
      <c r="E189" s="50">
        <f t="shared" si="7"/>
        <v>8</v>
      </c>
      <c r="F189" s="50">
        <f t="shared" si="9"/>
        <v>16</v>
      </c>
      <c r="G189" s="50">
        <f t="shared" si="8"/>
        <v>16</v>
      </c>
    </row>
    <row r="190" spans="1:7" ht="12.75">
      <c r="A190" s="48">
        <v>189</v>
      </c>
      <c r="B190" s="49" t="s">
        <v>196</v>
      </c>
      <c r="C190" s="50">
        <v>35</v>
      </c>
      <c r="D190" s="50">
        <v>24</v>
      </c>
      <c r="E190" s="50">
        <f t="shared" si="7"/>
        <v>7</v>
      </c>
      <c r="F190" s="50">
        <f t="shared" si="9"/>
        <v>14</v>
      </c>
      <c r="G190" s="50">
        <f t="shared" si="8"/>
        <v>14</v>
      </c>
    </row>
    <row r="191" spans="1:7" ht="12.75">
      <c r="A191" s="48">
        <v>190</v>
      </c>
      <c r="B191" s="49" t="s">
        <v>197</v>
      </c>
      <c r="C191" s="50">
        <v>34</v>
      </c>
      <c r="D191" s="50">
        <v>23</v>
      </c>
      <c r="E191" s="50">
        <f t="shared" si="7"/>
        <v>6.800000000000001</v>
      </c>
      <c r="F191" s="50">
        <f t="shared" si="9"/>
        <v>13.600000000000001</v>
      </c>
      <c r="G191" s="50">
        <f t="shared" si="8"/>
        <v>13.600000000000001</v>
      </c>
    </row>
    <row r="192" spans="1:7" ht="12.75">
      <c r="A192" s="48">
        <v>191</v>
      </c>
      <c r="B192" s="49" t="s">
        <v>198</v>
      </c>
      <c r="C192" s="50">
        <v>42</v>
      </c>
      <c r="D192" s="50">
        <v>28</v>
      </c>
      <c r="E192" s="50">
        <f t="shared" si="7"/>
        <v>8.4</v>
      </c>
      <c r="F192" s="50">
        <f t="shared" si="9"/>
        <v>16.8</v>
      </c>
      <c r="G192" s="50">
        <f t="shared" si="8"/>
        <v>16.8</v>
      </c>
    </row>
    <row r="193" spans="1:7" ht="12.75">
      <c r="A193" s="48">
        <v>192</v>
      </c>
      <c r="B193" s="49" t="s">
        <v>199</v>
      </c>
      <c r="C193" s="50">
        <v>45</v>
      </c>
      <c r="D193" s="50">
        <v>30</v>
      </c>
      <c r="E193" s="50">
        <f t="shared" si="7"/>
        <v>9</v>
      </c>
      <c r="F193" s="50">
        <f t="shared" si="9"/>
        <v>18</v>
      </c>
      <c r="G193" s="50">
        <f t="shared" si="8"/>
        <v>18</v>
      </c>
    </row>
    <row r="194" spans="1:7" ht="12.75">
      <c r="A194" s="48">
        <v>193</v>
      </c>
      <c r="B194" s="49" t="s">
        <v>200</v>
      </c>
      <c r="C194" s="50">
        <v>54</v>
      </c>
      <c r="D194" s="50">
        <v>36</v>
      </c>
      <c r="E194" s="50">
        <f t="shared" si="7"/>
        <v>10.8</v>
      </c>
      <c r="F194" s="50">
        <f t="shared" si="9"/>
        <v>21.6</v>
      </c>
      <c r="G194" s="50">
        <f t="shared" si="8"/>
        <v>21.6</v>
      </c>
    </row>
    <row r="195" spans="1:7" ht="12.75">
      <c r="A195" s="48">
        <v>194</v>
      </c>
      <c r="B195" s="49" t="s">
        <v>201</v>
      </c>
      <c r="C195" s="50">
        <v>52</v>
      </c>
      <c r="D195" s="50">
        <v>35</v>
      </c>
      <c r="E195" s="50">
        <f aca="true" t="shared" si="10" ref="E195:E238">C195*0.2</f>
        <v>10.4</v>
      </c>
      <c r="F195" s="50">
        <f t="shared" si="9"/>
        <v>20.8</v>
      </c>
      <c r="G195" s="50">
        <f aca="true" t="shared" si="11" ref="G195:G238">C195*0.4</f>
        <v>20.8</v>
      </c>
    </row>
    <row r="196" spans="1:7" ht="12.75">
      <c r="A196" s="48">
        <v>195</v>
      </c>
      <c r="B196" s="49" t="s">
        <v>202</v>
      </c>
      <c r="C196" s="50">
        <v>33</v>
      </c>
      <c r="D196" s="50">
        <v>22</v>
      </c>
      <c r="E196" s="50">
        <f t="shared" si="10"/>
        <v>6.6000000000000005</v>
      </c>
      <c r="F196" s="50">
        <f t="shared" si="9"/>
        <v>13.200000000000001</v>
      </c>
      <c r="G196" s="50">
        <f t="shared" si="11"/>
        <v>13.200000000000001</v>
      </c>
    </row>
    <row r="197" spans="1:7" ht="12.75">
      <c r="A197" s="48">
        <v>196</v>
      </c>
      <c r="B197" s="49" t="s">
        <v>203</v>
      </c>
      <c r="C197" s="50">
        <v>27</v>
      </c>
      <c r="D197" s="50">
        <v>18</v>
      </c>
      <c r="E197" s="50">
        <f t="shared" si="10"/>
        <v>5.4</v>
      </c>
      <c r="F197" s="50">
        <f t="shared" si="9"/>
        <v>10.8</v>
      </c>
      <c r="G197" s="50">
        <f t="shared" si="11"/>
        <v>10.8</v>
      </c>
    </row>
    <row r="198" spans="1:7" ht="12.75">
      <c r="A198" s="48">
        <v>197</v>
      </c>
      <c r="B198" s="49" t="s">
        <v>204</v>
      </c>
      <c r="C198" s="50">
        <v>29</v>
      </c>
      <c r="D198" s="50">
        <v>20</v>
      </c>
      <c r="E198" s="50">
        <f t="shared" si="10"/>
        <v>5.800000000000001</v>
      </c>
      <c r="F198" s="50">
        <f t="shared" si="9"/>
        <v>11.600000000000001</v>
      </c>
      <c r="G198" s="50">
        <f t="shared" si="11"/>
        <v>11.600000000000001</v>
      </c>
    </row>
    <row r="199" spans="1:7" ht="12.75">
      <c r="A199" s="48">
        <v>198</v>
      </c>
      <c r="B199" s="49" t="s">
        <v>205</v>
      </c>
      <c r="C199" s="50">
        <v>22</v>
      </c>
      <c r="D199" s="50">
        <v>15</v>
      </c>
      <c r="E199" s="50">
        <f t="shared" si="10"/>
        <v>4.4</v>
      </c>
      <c r="F199" s="50">
        <f t="shared" si="9"/>
        <v>8.8</v>
      </c>
      <c r="G199" s="50">
        <f t="shared" si="11"/>
        <v>8.8</v>
      </c>
    </row>
    <row r="200" spans="1:7" ht="12.75">
      <c r="A200" s="48">
        <v>199</v>
      </c>
      <c r="B200" s="49" t="s">
        <v>206</v>
      </c>
      <c r="C200" s="50">
        <v>34</v>
      </c>
      <c r="D200" s="50">
        <v>23</v>
      </c>
      <c r="E200" s="50">
        <f t="shared" si="10"/>
        <v>6.800000000000001</v>
      </c>
      <c r="F200" s="50">
        <f t="shared" si="9"/>
        <v>13.600000000000001</v>
      </c>
      <c r="G200" s="50">
        <f t="shared" si="11"/>
        <v>13.600000000000001</v>
      </c>
    </row>
    <row r="201" spans="1:7" ht="12.75">
      <c r="A201" s="48">
        <v>200</v>
      </c>
      <c r="B201" s="49" t="s">
        <v>207</v>
      </c>
      <c r="C201" s="50">
        <v>41</v>
      </c>
      <c r="D201" s="50">
        <v>28</v>
      </c>
      <c r="E201" s="50">
        <f t="shared" si="10"/>
        <v>8.200000000000001</v>
      </c>
      <c r="F201" s="50">
        <f t="shared" si="9"/>
        <v>16.400000000000002</v>
      </c>
      <c r="G201" s="50">
        <f t="shared" si="11"/>
        <v>16.400000000000002</v>
      </c>
    </row>
    <row r="202" spans="1:7" ht="12.75">
      <c r="A202" s="48">
        <v>201</v>
      </c>
      <c r="B202" s="49" t="s">
        <v>208</v>
      </c>
      <c r="C202" s="50">
        <v>38</v>
      </c>
      <c r="D202" s="50">
        <v>25</v>
      </c>
      <c r="E202" s="50">
        <f t="shared" si="10"/>
        <v>7.6000000000000005</v>
      </c>
      <c r="F202" s="50">
        <f t="shared" si="9"/>
        <v>15.200000000000001</v>
      </c>
      <c r="G202" s="50">
        <f t="shared" si="11"/>
        <v>15.200000000000001</v>
      </c>
    </row>
    <row r="203" spans="1:7" ht="12.75">
      <c r="A203" s="48">
        <v>202</v>
      </c>
      <c r="B203" s="49" t="s">
        <v>209</v>
      </c>
      <c r="C203" s="50">
        <v>27</v>
      </c>
      <c r="D203" s="50">
        <v>18</v>
      </c>
      <c r="E203" s="50">
        <f t="shared" si="10"/>
        <v>5.4</v>
      </c>
      <c r="F203" s="50">
        <f aca="true" t="shared" si="12" ref="F203:F238">C203*0.4</f>
        <v>10.8</v>
      </c>
      <c r="G203" s="50">
        <f t="shared" si="11"/>
        <v>10.8</v>
      </c>
    </row>
    <row r="204" spans="1:7" ht="12.75">
      <c r="A204" s="48">
        <v>203</v>
      </c>
      <c r="B204" s="49" t="s">
        <v>210</v>
      </c>
      <c r="C204" s="50">
        <v>46</v>
      </c>
      <c r="D204" s="50">
        <v>31</v>
      </c>
      <c r="E204" s="50">
        <f t="shared" si="10"/>
        <v>9.200000000000001</v>
      </c>
      <c r="F204" s="50">
        <f t="shared" si="12"/>
        <v>18.400000000000002</v>
      </c>
      <c r="G204" s="50">
        <f t="shared" si="11"/>
        <v>18.400000000000002</v>
      </c>
    </row>
    <row r="205" spans="1:7" ht="12.75">
      <c r="A205" s="48">
        <v>204</v>
      </c>
      <c r="B205" s="49" t="s">
        <v>211</v>
      </c>
      <c r="C205" s="50">
        <v>47</v>
      </c>
      <c r="D205" s="50">
        <v>32</v>
      </c>
      <c r="E205" s="50">
        <f t="shared" si="10"/>
        <v>9.4</v>
      </c>
      <c r="F205" s="50">
        <f t="shared" si="12"/>
        <v>18.8</v>
      </c>
      <c r="G205" s="50">
        <f t="shared" si="11"/>
        <v>18.8</v>
      </c>
    </row>
    <row r="206" spans="1:7" ht="12.75">
      <c r="A206" s="48">
        <v>205</v>
      </c>
      <c r="B206" s="49" t="s">
        <v>212</v>
      </c>
      <c r="C206" s="50">
        <v>38</v>
      </c>
      <c r="D206" s="50">
        <v>25</v>
      </c>
      <c r="E206" s="50">
        <f t="shared" si="10"/>
        <v>7.6000000000000005</v>
      </c>
      <c r="F206" s="50">
        <f t="shared" si="12"/>
        <v>15.200000000000001</v>
      </c>
      <c r="G206" s="50">
        <f t="shared" si="11"/>
        <v>15.200000000000001</v>
      </c>
    </row>
    <row r="207" spans="1:7" ht="12.75">
      <c r="A207" s="48">
        <v>206</v>
      </c>
      <c r="B207" s="49" t="s">
        <v>213</v>
      </c>
      <c r="C207" s="50">
        <v>39</v>
      </c>
      <c r="D207" s="50">
        <v>26</v>
      </c>
      <c r="E207" s="50">
        <f t="shared" si="10"/>
        <v>7.800000000000001</v>
      </c>
      <c r="F207" s="50">
        <f t="shared" si="12"/>
        <v>15.600000000000001</v>
      </c>
      <c r="G207" s="50">
        <f t="shared" si="11"/>
        <v>15.600000000000001</v>
      </c>
    </row>
    <row r="208" spans="1:7" ht="12.75">
      <c r="A208" s="48">
        <v>207</v>
      </c>
      <c r="B208" s="49" t="s">
        <v>214</v>
      </c>
      <c r="C208" s="50">
        <v>39</v>
      </c>
      <c r="D208" s="50">
        <v>26</v>
      </c>
      <c r="E208" s="50">
        <f t="shared" si="10"/>
        <v>7.800000000000001</v>
      </c>
      <c r="F208" s="50">
        <f t="shared" si="12"/>
        <v>15.600000000000001</v>
      </c>
      <c r="G208" s="50">
        <f t="shared" si="11"/>
        <v>15.600000000000001</v>
      </c>
    </row>
    <row r="209" spans="1:7" ht="12.75">
      <c r="A209" s="48">
        <v>208</v>
      </c>
      <c r="B209" s="49" t="s">
        <v>215</v>
      </c>
      <c r="C209" s="50">
        <v>45</v>
      </c>
      <c r="D209" s="50">
        <v>30</v>
      </c>
      <c r="E209" s="50">
        <f t="shared" si="10"/>
        <v>9</v>
      </c>
      <c r="F209" s="50">
        <f t="shared" si="12"/>
        <v>18</v>
      </c>
      <c r="G209" s="50">
        <f t="shared" si="11"/>
        <v>18</v>
      </c>
    </row>
    <row r="210" spans="1:7" ht="12.75">
      <c r="A210" s="48">
        <v>209</v>
      </c>
      <c r="B210" s="49" t="s">
        <v>216</v>
      </c>
      <c r="C210" s="50">
        <v>64</v>
      </c>
      <c r="D210" s="50">
        <v>43</v>
      </c>
      <c r="E210" s="50">
        <f t="shared" si="10"/>
        <v>12.8</v>
      </c>
      <c r="F210" s="50">
        <f t="shared" si="12"/>
        <v>25.6</v>
      </c>
      <c r="G210" s="50">
        <f t="shared" si="11"/>
        <v>25.6</v>
      </c>
    </row>
    <row r="211" spans="1:7" ht="12.75">
      <c r="A211" s="48">
        <v>210</v>
      </c>
      <c r="B211" s="49" t="s">
        <v>217</v>
      </c>
      <c r="C211" s="50">
        <v>35</v>
      </c>
      <c r="D211" s="50">
        <v>24</v>
      </c>
      <c r="E211" s="50">
        <f t="shared" si="10"/>
        <v>7</v>
      </c>
      <c r="F211" s="50">
        <f t="shared" si="12"/>
        <v>14</v>
      </c>
      <c r="G211" s="50">
        <f t="shared" si="11"/>
        <v>14</v>
      </c>
    </row>
    <row r="212" spans="1:7" ht="12.75">
      <c r="A212" s="48">
        <v>211</v>
      </c>
      <c r="B212" s="49" t="s">
        <v>218</v>
      </c>
      <c r="C212" s="50">
        <v>26</v>
      </c>
      <c r="D212" s="50">
        <v>17</v>
      </c>
      <c r="E212" s="50">
        <f t="shared" si="10"/>
        <v>5.2</v>
      </c>
      <c r="F212" s="50">
        <f t="shared" si="12"/>
        <v>10.4</v>
      </c>
      <c r="G212" s="50">
        <f t="shared" si="11"/>
        <v>10.4</v>
      </c>
    </row>
    <row r="213" spans="1:7" ht="12.75">
      <c r="A213" s="48">
        <v>212</v>
      </c>
      <c r="B213" s="49" t="s">
        <v>219</v>
      </c>
      <c r="C213" s="50">
        <v>29</v>
      </c>
      <c r="D213" s="50">
        <v>20</v>
      </c>
      <c r="E213" s="50">
        <f t="shared" si="10"/>
        <v>5.800000000000001</v>
      </c>
      <c r="F213" s="50">
        <f t="shared" si="12"/>
        <v>11.600000000000001</v>
      </c>
      <c r="G213" s="50">
        <f t="shared" si="11"/>
        <v>11.600000000000001</v>
      </c>
    </row>
    <row r="214" spans="1:7" ht="12.75">
      <c r="A214" s="48">
        <v>213</v>
      </c>
      <c r="B214" s="49" t="s">
        <v>220</v>
      </c>
      <c r="C214" s="50">
        <v>17</v>
      </c>
      <c r="D214" s="50">
        <v>12</v>
      </c>
      <c r="E214" s="50">
        <f t="shared" si="10"/>
        <v>3.4000000000000004</v>
      </c>
      <c r="F214" s="50">
        <f t="shared" si="12"/>
        <v>6.800000000000001</v>
      </c>
      <c r="G214" s="50">
        <f t="shared" si="11"/>
        <v>6.800000000000001</v>
      </c>
    </row>
    <row r="215" spans="1:7" ht="12.75">
      <c r="A215" s="48">
        <v>214</v>
      </c>
      <c r="B215" s="49" t="s">
        <v>221</v>
      </c>
      <c r="C215" s="50">
        <v>40</v>
      </c>
      <c r="D215" s="50">
        <v>27</v>
      </c>
      <c r="E215" s="50">
        <f t="shared" si="10"/>
        <v>8</v>
      </c>
      <c r="F215" s="50">
        <f t="shared" si="12"/>
        <v>16</v>
      </c>
      <c r="G215" s="50">
        <f t="shared" si="11"/>
        <v>16</v>
      </c>
    </row>
    <row r="216" spans="1:7" ht="12.75">
      <c r="A216" s="48">
        <v>215</v>
      </c>
      <c r="B216" s="49" t="s">
        <v>222</v>
      </c>
      <c r="C216" s="50">
        <v>33</v>
      </c>
      <c r="D216" s="50">
        <v>22</v>
      </c>
      <c r="E216" s="50">
        <f t="shared" si="10"/>
        <v>6.6000000000000005</v>
      </c>
      <c r="F216" s="50">
        <f t="shared" si="12"/>
        <v>13.200000000000001</v>
      </c>
      <c r="G216" s="50">
        <f t="shared" si="11"/>
        <v>13.200000000000001</v>
      </c>
    </row>
    <row r="217" spans="1:7" ht="12.75">
      <c r="A217" s="48">
        <v>216</v>
      </c>
      <c r="B217" s="49" t="s">
        <v>223</v>
      </c>
      <c r="C217" s="50">
        <v>41</v>
      </c>
      <c r="D217" s="50">
        <v>28</v>
      </c>
      <c r="E217" s="50">
        <f t="shared" si="10"/>
        <v>8.200000000000001</v>
      </c>
      <c r="F217" s="50">
        <f t="shared" si="12"/>
        <v>16.400000000000002</v>
      </c>
      <c r="G217" s="50">
        <f t="shared" si="11"/>
        <v>16.400000000000002</v>
      </c>
    </row>
    <row r="218" spans="1:7" ht="12.75">
      <c r="A218" s="48">
        <v>217</v>
      </c>
      <c r="B218" s="49" t="s">
        <v>224</v>
      </c>
      <c r="C218" s="50">
        <v>26</v>
      </c>
      <c r="D218" s="50">
        <v>17</v>
      </c>
      <c r="E218" s="50">
        <f t="shared" si="10"/>
        <v>5.2</v>
      </c>
      <c r="F218" s="50">
        <f t="shared" si="12"/>
        <v>10.4</v>
      </c>
      <c r="G218" s="50">
        <f t="shared" si="11"/>
        <v>10.4</v>
      </c>
    </row>
    <row r="219" spans="1:7" ht="12.75">
      <c r="A219" s="48">
        <v>218</v>
      </c>
      <c r="B219" s="49" t="s">
        <v>225</v>
      </c>
      <c r="C219" s="50">
        <v>22</v>
      </c>
      <c r="D219" s="50">
        <v>15</v>
      </c>
      <c r="E219" s="50">
        <f t="shared" si="10"/>
        <v>4.4</v>
      </c>
      <c r="F219" s="50">
        <f t="shared" si="12"/>
        <v>8.8</v>
      </c>
      <c r="G219" s="50">
        <f t="shared" si="11"/>
        <v>8.8</v>
      </c>
    </row>
    <row r="220" spans="1:7" ht="12.75">
      <c r="A220" s="48">
        <v>219</v>
      </c>
      <c r="B220" s="49" t="s">
        <v>226</v>
      </c>
      <c r="C220" s="50">
        <v>48</v>
      </c>
      <c r="D220" s="50">
        <v>32</v>
      </c>
      <c r="E220" s="50">
        <f t="shared" si="10"/>
        <v>9.600000000000001</v>
      </c>
      <c r="F220" s="50">
        <f t="shared" si="12"/>
        <v>19.200000000000003</v>
      </c>
      <c r="G220" s="50">
        <f t="shared" si="11"/>
        <v>19.200000000000003</v>
      </c>
    </row>
    <row r="221" spans="1:7" ht="12.75">
      <c r="A221" s="48">
        <v>220</v>
      </c>
      <c r="B221" s="49" t="s">
        <v>227</v>
      </c>
      <c r="C221" s="50">
        <v>62</v>
      </c>
      <c r="D221" s="50">
        <v>41</v>
      </c>
      <c r="E221" s="50">
        <f t="shared" si="10"/>
        <v>12.4</v>
      </c>
      <c r="F221" s="50">
        <f t="shared" si="12"/>
        <v>24.8</v>
      </c>
      <c r="G221" s="50">
        <f t="shared" si="11"/>
        <v>24.8</v>
      </c>
    </row>
    <row r="222" spans="1:7" ht="12.75">
      <c r="A222" s="48">
        <v>221</v>
      </c>
      <c r="B222" s="49" t="s">
        <v>228</v>
      </c>
      <c r="C222" s="50">
        <v>58</v>
      </c>
      <c r="D222" s="50">
        <v>39</v>
      </c>
      <c r="E222" s="50">
        <f t="shared" si="10"/>
        <v>11.600000000000001</v>
      </c>
      <c r="F222" s="50">
        <f t="shared" si="12"/>
        <v>23.200000000000003</v>
      </c>
      <c r="G222" s="50">
        <f t="shared" si="11"/>
        <v>23.200000000000003</v>
      </c>
    </row>
    <row r="223" spans="1:7" ht="12.75">
      <c r="A223" s="48">
        <v>222</v>
      </c>
      <c r="B223" s="49" t="s">
        <v>229</v>
      </c>
      <c r="C223" s="50">
        <v>54</v>
      </c>
      <c r="D223" s="50">
        <v>36</v>
      </c>
      <c r="E223" s="50">
        <f t="shared" si="10"/>
        <v>10.8</v>
      </c>
      <c r="F223" s="50">
        <f t="shared" si="12"/>
        <v>21.6</v>
      </c>
      <c r="G223" s="50">
        <f t="shared" si="11"/>
        <v>21.6</v>
      </c>
    </row>
    <row r="224" spans="1:7" ht="12.75">
      <c r="A224" s="48">
        <v>223</v>
      </c>
      <c r="B224" s="49" t="s">
        <v>230</v>
      </c>
      <c r="C224" s="50">
        <v>63</v>
      </c>
      <c r="D224" s="50">
        <v>42</v>
      </c>
      <c r="E224" s="50">
        <f t="shared" si="10"/>
        <v>12.600000000000001</v>
      </c>
      <c r="F224" s="50">
        <f t="shared" si="12"/>
        <v>25.200000000000003</v>
      </c>
      <c r="G224" s="50">
        <f t="shared" si="11"/>
        <v>25.200000000000003</v>
      </c>
    </row>
    <row r="225" spans="1:7" ht="12.75">
      <c r="A225" s="48">
        <v>224</v>
      </c>
      <c r="B225" s="49" t="s">
        <v>231</v>
      </c>
      <c r="C225" s="50">
        <v>56</v>
      </c>
      <c r="D225" s="50">
        <v>37</v>
      </c>
      <c r="E225" s="50">
        <f t="shared" si="10"/>
        <v>11.200000000000001</v>
      </c>
      <c r="F225" s="50">
        <f t="shared" si="12"/>
        <v>22.400000000000002</v>
      </c>
      <c r="G225" s="50">
        <f t="shared" si="11"/>
        <v>22.400000000000002</v>
      </c>
    </row>
    <row r="226" spans="1:7" ht="12.75">
      <c r="A226" s="48">
        <v>225</v>
      </c>
      <c r="B226" s="49" t="s">
        <v>232</v>
      </c>
      <c r="C226" s="50">
        <v>64</v>
      </c>
      <c r="D226" s="50">
        <v>43</v>
      </c>
      <c r="E226" s="50">
        <f t="shared" si="10"/>
        <v>12.8</v>
      </c>
      <c r="F226" s="50">
        <f t="shared" si="12"/>
        <v>25.6</v>
      </c>
      <c r="G226" s="50">
        <f t="shared" si="11"/>
        <v>25.6</v>
      </c>
    </row>
    <row r="227" spans="1:7" ht="12.75">
      <c r="A227" s="48">
        <v>226</v>
      </c>
      <c r="B227" s="49" t="s">
        <v>233</v>
      </c>
      <c r="C227" s="50">
        <v>58</v>
      </c>
      <c r="D227" s="50">
        <v>39</v>
      </c>
      <c r="E227" s="50">
        <f t="shared" si="10"/>
        <v>11.600000000000001</v>
      </c>
      <c r="F227" s="50">
        <f t="shared" si="12"/>
        <v>23.200000000000003</v>
      </c>
      <c r="G227" s="50">
        <f t="shared" si="11"/>
        <v>23.200000000000003</v>
      </c>
    </row>
    <row r="228" spans="1:7" ht="12.75">
      <c r="A228" s="48">
        <v>227</v>
      </c>
      <c r="B228" s="49" t="s">
        <v>234</v>
      </c>
      <c r="C228" s="50">
        <v>51</v>
      </c>
      <c r="D228" s="50">
        <v>34</v>
      </c>
      <c r="E228" s="50">
        <f t="shared" si="10"/>
        <v>10.200000000000001</v>
      </c>
      <c r="F228" s="50">
        <f t="shared" si="12"/>
        <v>20.400000000000002</v>
      </c>
      <c r="G228" s="50">
        <f t="shared" si="11"/>
        <v>20.400000000000002</v>
      </c>
    </row>
    <row r="229" spans="1:7" ht="12.75">
      <c r="A229" s="48">
        <v>228</v>
      </c>
      <c r="B229" s="49" t="s">
        <v>235</v>
      </c>
      <c r="C229" s="50">
        <v>62</v>
      </c>
      <c r="D229" s="50">
        <v>41</v>
      </c>
      <c r="E229" s="50">
        <f t="shared" si="10"/>
        <v>12.4</v>
      </c>
      <c r="F229" s="50">
        <f t="shared" si="12"/>
        <v>24.8</v>
      </c>
      <c r="G229" s="50">
        <f t="shared" si="11"/>
        <v>24.8</v>
      </c>
    </row>
    <row r="230" spans="1:7" ht="12.75">
      <c r="A230" s="48">
        <v>229</v>
      </c>
      <c r="B230" s="49" t="s">
        <v>236</v>
      </c>
      <c r="C230" s="50">
        <v>51</v>
      </c>
      <c r="D230" s="50">
        <v>34</v>
      </c>
      <c r="E230" s="50">
        <f t="shared" si="10"/>
        <v>10.200000000000001</v>
      </c>
      <c r="F230" s="50">
        <f t="shared" si="12"/>
        <v>20.400000000000002</v>
      </c>
      <c r="G230" s="50">
        <f t="shared" si="11"/>
        <v>20.400000000000002</v>
      </c>
    </row>
    <row r="231" spans="1:7" ht="12.75">
      <c r="A231" s="48">
        <v>230</v>
      </c>
      <c r="B231" s="49" t="s">
        <v>237</v>
      </c>
      <c r="C231" s="50">
        <v>34</v>
      </c>
      <c r="D231" s="50">
        <v>23</v>
      </c>
      <c r="E231" s="50">
        <f t="shared" si="10"/>
        <v>6.800000000000001</v>
      </c>
      <c r="F231" s="50">
        <f t="shared" si="12"/>
        <v>13.600000000000001</v>
      </c>
      <c r="G231" s="50">
        <f t="shared" si="11"/>
        <v>13.600000000000001</v>
      </c>
    </row>
    <row r="232" spans="1:7" ht="12.75">
      <c r="A232" s="48">
        <v>231</v>
      </c>
      <c r="B232" s="49" t="s">
        <v>238</v>
      </c>
      <c r="C232" s="50">
        <v>52</v>
      </c>
      <c r="D232" s="50">
        <v>35</v>
      </c>
      <c r="E232" s="50">
        <f t="shared" si="10"/>
        <v>10.4</v>
      </c>
      <c r="F232" s="50">
        <f t="shared" si="12"/>
        <v>20.8</v>
      </c>
      <c r="G232" s="50">
        <f t="shared" si="11"/>
        <v>20.8</v>
      </c>
    </row>
    <row r="233" spans="1:7" ht="12.75">
      <c r="A233" s="48">
        <v>232</v>
      </c>
      <c r="B233" s="49" t="s">
        <v>239</v>
      </c>
      <c r="C233" s="50">
        <v>45</v>
      </c>
      <c r="D233" s="50">
        <v>30</v>
      </c>
      <c r="E233" s="50">
        <f t="shared" si="10"/>
        <v>9</v>
      </c>
      <c r="F233" s="50">
        <f t="shared" si="12"/>
        <v>18</v>
      </c>
      <c r="G233" s="50">
        <f t="shared" si="11"/>
        <v>18</v>
      </c>
    </row>
    <row r="234" spans="1:7" ht="12.75">
      <c r="A234" s="48">
        <v>233</v>
      </c>
      <c r="B234" s="49" t="s">
        <v>240</v>
      </c>
      <c r="C234" s="50">
        <v>65</v>
      </c>
      <c r="D234" s="50">
        <v>44</v>
      </c>
      <c r="E234" s="50">
        <f t="shared" si="10"/>
        <v>13</v>
      </c>
      <c r="F234" s="50">
        <f t="shared" si="12"/>
        <v>26</v>
      </c>
      <c r="G234" s="50">
        <f t="shared" si="11"/>
        <v>26</v>
      </c>
    </row>
    <row r="235" spans="1:7" ht="12.75">
      <c r="A235" s="48">
        <v>234</v>
      </c>
      <c r="B235" s="49" t="s">
        <v>241</v>
      </c>
      <c r="C235" s="50">
        <v>41</v>
      </c>
      <c r="D235" s="50">
        <v>28</v>
      </c>
      <c r="E235" s="50">
        <f t="shared" si="10"/>
        <v>8.200000000000001</v>
      </c>
      <c r="F235" s="50">
        <f t="shared" si="12"/>
        <v>16.400000000000002</v>
      </c>
      <c r="G235" s="50">
        <f t="shared" si="11"/>
        <v>16.400000000000002</v>
      </c>
    </row>
    <row r="236" spans="1:7" ht="12.75">
      <c r="A236" s="48">
        <v>235</v>
      </c>
      <c r="B236" s="49" t="s">
        <v>242</v>
      </c>
      <c r="C236" s="50">
        <v>20</v>
      </c>
      <c r="D236" s="50">
        <v>13</v>
      </c>
      <c r="E236" s="50">
        <f t="shared" si="10"/>
        <v>4</v>
      </c>
      <c r="F236" s="50">
        <f t="shared" si="12"/>
        <v>8</v>
      </c>
      <c r="G236" s="50">
        <f t="shared" si="11"/>
        <v>8</v>
      </c>
    </row>
    <row r="237" spans="1:7" ht="12.75">
      <c r="A237" s="48">
        <v>236</v>
      </c>
      <c r="B237" s="49" t="s">
        <v>243</v>
      </c>
      <c r="C237" s="50">
        <v>46</v>
      </c>
      <c r="D237" s="50">
        <v>31</v>
      </c>
      <c r="E237" s="50">
        <f t="shared" si="10"/>
        <v>9.200000000000001</v>
      </c>
      <c r="F237" s="50">
        <f t="shared" si="12"/>
        <v>18.400000000000002</v>
      </c>
      <c r="G237" s="50">
        <f t="shared" si="11"/>
        <v>18.400000000000002</v>
      </c>
    </row>
    <row r="238" spans="1:7" ht="12.75">
      <c r="A238" s="48">
        <v>237</v>
      </c>
      <c r="B238" s="49" t="s">
        <v>244</v>
      </c>
      <c r="C238" s="50">
        <v>45</v>
      </c>
      <c r="D238" s="50">
        <v>30</v>
      </c>
      <c r="E238" s="50">
        <f t="shared" si="10"/>
        <v>9</v>
      </c>
      <c r="F238" s="50">
        <f t="shared" si="12"/>
        <v>18</v>
      </c>
      <c r="G238" s="50">
        <f t="shared" si="11"/>
        <v>18</v>
      </c>
    </row>
    <row r="239" spans="1:7" ht="12.75">
      <c r="A239" s="48" t="s">
        <v>255</v>
      </c>
      <c r="B239" s="49" t="s">
        <v>255</v>
      </c>
      <c r="C239" s="50"/>
      <c r="D239" s="50"/>
      <c r="E239" s="50"/>
      <c r="F239" s="50"/>
      <c r="G239" s="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M22" sqref="M22"/>
    </sheetView>
  </sheetViews>
  <sheetFormatPr defaultColWidth="11.421875" defaultRowHeight="12.75"/>
  <cols>
    <col min="1" max="1" width="10.28125" style="42" customWidth="1"/>
    <col min="2" max="16384" width="11.421875" style="42" customWidth="1"/>
  </cols>
  <sheetData>
    <row r="1" spans="1:9" ht="99.75" customHeight="1">
      <c r="A1" s="218"/>
      <c r="B1" s="219"/>
      <c r="C1" s="219"/>
      <c r="D1" s="219"/>
      <c r="E1" s="219"/>
      <c r="F1" s="219"/>
      <c r="G1" s="219"/>
      <c r="H1" s="219"/>
      <c r="I1" s="220"/>
    </row>
    <row r="2" spans="1:9" ht="9.75" customHeight="1">
      <c r="A2" s="187"/>
      <c r="B2" s="188"/>
      <c r="C2" s="188"/>
      <c r="D2" s="188"/>
      <c r="E2" s="188"/>
      <c r="F2" s="188"/>
      <c r="G2" s="188"/>
      <c r="H2" s="188"/>
      <c r="I2" s="189"/>
    </row>
    <row r="3" spans="1:9" ht="24" customHeight="1">
      <c r="A3" s="237" t="s">
        <v>300</v>
      </c>
      <c r="B3" s="238"/>
      <c r="C3" s="238"/>
      <c r="D3" s="238"/>
      <c r="E3" s="238"/>
      <c r="F3" s="238"/>
      <c r="G3" s="238"/>
      <c r="H3" s="238"/>
      <c r="I3" s="239"/>
    </row>
    <row r="4" spans="1:9" ht="9.75" customHeight="1">
      <c r="A4" s="234"/>
      <c r="B4" s="235"/>
      <c r="C4" s="235"/>
      <c r="D4" s="235"/>
      <c r="E4" s="235"/>
      <c r="F4" s="235"/>
      <c r="G4" s="235"/>
      <c r="H4" s="235"/>
      <c r="I4" s="236"/>
    </row>
    <row r="5" spans="1:9" ht="24" customHeight="1">
      <c r="A5" s="206" t="s">
        <v>301</v>
      </c>
      <c r="B5" s="207"/>
      <c r="C5" s="207"/>
      <c r="D5" s="208"/>
      <c r="E5" s="190"/>
      <c r="F5" s="191"/>
      <c r="G5" s="191"/>
      <c r="H5" s="191"/>
      <c r="I5" s="192"/>
    </row>
    <row r="6" spans="1:9" ht="24" customHeight="1">
      <c r="A6" s="206" t="s">
        <v>302</v>
      </c>
      <c r="B6" s="207"/>
      <c r="C6" s="207"/>
      <c r="D6" s="208"/>
      <c r="E6" s="190"/>
      <c r="F6" s="191"/>
      <c r="G6" s="191"/>
      <c r="H6" s="191"/>
      <c r="I6" s="192"/>
    </row>
    <row r="7" spans="1:9" ht="24" customHeight="1">
      <c r="A7" s="209" t="s">
        <v>303</v>
      </c>
      <c r="B7" s="210"/>
      <c r="C7" s="210"/>
      <c r="D7" s="211"/>
      <c r="E7" s="190"/>
      <c r="F7" s="191"/>
      <c r="G7" s="191"/>
      <c r="H7" s="191"/>
      <c r="I7" s="192"/>
    </row>
    <row r="8" spans="1:9" ht="24" customHeight="1">
      <c r="A8" s="233" t="s">
        <v>304</v>
      </c>
      <c r="B8" s="213"/>
      <c r="C8" s="213"/>
      <c r="D8" s="214"/>
      <c r="E8" s="190"/>
      <c r="F8" s="191"/>
      <c r="G8" s="191"/>
      <c r="H8" s="191"/>
      <c r="I8" s="192"/>
    </row>
    <row r="9" spans="1:9" ht="24" customHeight="1">
      <c r="A9" s="215"/>
      <c r="B9" s="216"/>
      <c r="C9" s="216"/>
      <c r="D9" s="217"/>
      <c r="E9" s="190"/>
      <c r="F9" s="191"/>
      <c r="G9" s="191"/>
      <c r="H9" s="191"/>
      <c r="I9" s="192"/>
    </row>
    <row r="10" spans="1:9" s="193" customFormat="1" ht="24" customHeight="1">
      <c r="A10" s="212"/>
      <c r="B10" s="213"/>
      <c r="C10" s="213"/>
      <c r="D10" s="214"/>
      <c r="E10" s="190"/>
      <c r="F10" s="191"/>
      <c r="G10" s="191"/>
      <c r="H10" s="191"/>
      <c r="I10" s="192"/>
    </row>
    <row r="11" spans="1:9" ht="24" customHeight="1">
      <c r="A11" s="215"/>
      <c r="B11" s="216"/>
      <c r="C11" s="216"/>
      <c r="D11" s="217"/>
      <c r="E11" s="190"/>
      <c r="F11" s="191"/>
      <c r="G11" s="191"/>
      <c r="H11" s="191"/>
      <c r="I11" s="192"/>
    </row>
    <row r="12" spans="1:9" ht="24" customHeight="1">
      <c r="A12" s="215"/>
      <c r="B12" s="216"/>
      <c r="C12" s="216"/>
      <c r="D12" s="217"/>
      <c r="E12" s="190"/>
      <c r="F12" s="191"/>
      <c r="G12" s="191"/>
      <c r="H12" s="191"/>
      <c r="I12" s="192"/>
    </row>
    <row r="13" spans="1:9" ht="24" customHeight="1">
      <c r="A13" s="215"/>
      <c r="B13" s="216"/>
      <c r="C13" s="216"/>
      <c r="D13" s="217"/>
      <c r="E13" s="190"/>
      <c r="F13" s="191"/>
      <c r="G13" s="191"/>
      <c r="H13" s="191"/>
      <c r="I13" s="192"/>
    </row>
    <row r="14" spans="1:9" ht="24" customHeight="1">
      <c r="A14" s="215"/>
      <c r="B14" s="216"/>
      <c r="C14" s="216"/>
      <c r="D14" s="217"/>
      <c r="E14" s="190"/>
      <c r="F14" s="191"/>
      <c r="G14" s="191"/>
      <c r="H14" s="191"/>
      <c r="I14" s="192"/>
    </row>
    <row r="15" spans="1:9" ht="11.25" customHeight="1">
      <c r="A15" s="224"/>
      <c r="B15" s="225"/>
      <c r="C15" s="225"/>
      <c r="D15" s="226"/>
      <c r="E15" s="227"/>
      <c r="F15" s="227"/>
      <c r="G15" s="227"/>
      <c r="H15" s="227"/>
      <c r="I15" s="228"/>
    </row>
    <row r="16" spans="1:9" ht="35.25" customHeight="1">
      <c r="A16" s="221" t="s">
        <v>311</v>
      </c>
      <c r="B16" s="222"/>
      <c r="C16" s="222"/>
      <c r="D16" s="222"/>
      <c r="E16" s="222"/>
      <c r="F16" s="222"/>
      <c r="G16" s="222"/>
      <c r="H16" s="222"/>
      <c r="I16" s="223"/>
    </row>
    <row r="17" spans="1:9" ht="11.25" customHeight="1">
      <c r="A17" s="224"/>
      <c r="B17" s="225"/>
      <c r="C17" s="225"/>
      <c r="D17" s="226"/>
      <c r="E17" s="227"/>
      <c r="F17" s="227"/>
      <c r="G17" s="227"/>
      <c r="H17" s="227"/>
      <c r="I17" s="228"/>
    </row>
    <row r="18" spans="1:9" ht="24" customHeight="1">
      <c r="A18" s="229" t="s">
        <v>305</v>
      </c>
      <c r="B18" s="229" t="s">
        <v>306</v>
      </c>
      <c r="C18" s="229" t="s">
        <v>307</v>
      </c>
      <c r="D18" s="230" t="s">
        <v>308</v>
      </c>
      <c r="E18" s="231"/>
      <c r="F18" s="231"/>
      <c r="G18" s="231"/>
      <c r="H18" s="231"/>
      <c r="I18" s="232"/>
    </row>
    <row r="19" spans="1:9" ht="24" customHeight="1">
      <c r="A19" s="240">
        <v>1</v>
      </c>
      <c r="B19" s="194"/>
      <c r="C19" s="194"/>
      <c r="D19" s="195"/>
      <c r="E19" s="196"/>
      <c r="F19" s="196"/>
      <c r="G19" s="196"/>
      <c r="H19" s="196"/>
      <c r="I19" s="197"/>
    </row>
    <row r="20" spans="1:9" ht="24" customHeight="1">
      <c r="A20" s="240">
        <v>2</v>
      </c>
      <c r="B20" s="194"/>
      <c r="C20" s="194"/>
      <c r="D20" s="195"/>
      <c r="E20" s="196"/>
      <c r="F20" s="196"/>
      <c r="G20" s="196"/>
      <c r="H20" s="196"/>
      <c r="I20" s="197"/>
    </row>
    <row r="21" spans="1:9" ht="24" customHeight="1">
      <c r="A21" s="240">
        <v>3</v>
      </c>
      <c r="B21" s="194"/>
      <c r="C21" s="194"/>
      <c r="D21" s="195"/>
      <c r="E21" s="196"/>
      <c r="F21" s="196"/>
      <c r="G21" s="196"/>
      <c r="H21" s="196"/>
      <c r="I21" s="197"/>
    </row>
    <row r="22" spans="1:9" ht="24" customHeight="1">
      <c r="A22" s="240">
        <v>4</v>
      </c>
      <c r="B22" s="194"/>
      <c r="C22" s="194"/>
      <c r="D22" s="195"/>
      <c r="E22" s="196"/>
      <c r="F22" s="196"/>
      <c r="G22" s="196"/>
      <c r="H22" s="196"/>
      <c r="I22" s="197"/>
    </row>
    <row r="23" spans="1:9" ht="24" customHeight="1">
      <c r="A23" s="240">
        <v>5</v>
      </c>
      <c r="B23" s="194"/>
      <c r="C23" s="194"/>
      <c r="D23" s="195"/>
      <c r="E23" s="196"/>
      <c r="F23" s="196"/>
      <c r="G23" s="196"/>
      <c r="H23" s="196"/>
      <c r="I23" s="197"/>
    </row>
    <row r="24" spans="1:9" ht="24" customHeight="1">
      <c r="A24" s="240">
        <v>6</v>
      </c>
      <c r="B24" s="194"/>
      <c r="C24" s="194"/>
      <c r="D24" s="195"/>
      <c r="E24" s="196"/>
      <c r="F24" s="196"/>
      <c r="G24" s="196"/>
      <c r="H24" s="196"/>
      <c r="I24" s="197"/>
    </row>
    <row r="25" spans="1:9" ht="24" customHeight="1">
      <c r="A25" s="240">
        <v>7</v>
      </c>
      <c r="B25" s="198"/>
      <c r="C25" s="194"/>
      <c r="D25" s="195"/>
      <c r="E25" s="196"/>
      <c r="F25" s="196"/>
      <c r="G25" s="196"/>
      <c r="H25" s="196"/>
      <c r="I25" s="197"/>
    </row>
    <row r="26" spans="1:9" ht="24" customHeight="1">
      <c r="A26" s="240">
        <v>8</v>
      </c>
      <c r="B26" s="194"/>
      <c r="C26" s="194"/>
      <c r="D26" s="195"/>
      <c r="E26" s="196"/>
      <c r="F26" s="196"/>
      <c r="G26" s="196"/>
      <c r="H26" s="196"/>
      <c r="I26" s="197"/>
    </row>
    <row r="27" spans="1:9" ht="24" customHeight="1">
      <c r="A27" s="240">
        <v>9</v>
      </c>
      <c r="B27" s="194"/>
      <c r="C27" s="194"/>
      <c r="D27" s="195"/>
      <c r="E27" s="196"/>
      <c r="F27" s="196"/>
      <c r="G27" s="196"/>
      <c r="H27" s="196"/>
      <c r="I27" s="197"/>
    </row>
    <row r="28" spans="1:9" ht="24" customHeight="1">
      <c r="A28" s="240">
        <v>10</v>
      </c>
      <c r="B28" s="194"/>
      <c r="C28" s="194"/>
      <c r="D28" s="195"/>
      <c r="E28" s="196"/>
      <c r="F28" s="196"/>
      <c r="G28" s="196"/>
      <c r="H28" s="196"/>
      <c r="I28" s="197"/>
    </row>
    <row r="29" spans="1:9" ht="24" customHeight="1">
      <c r="A29" s="240">
        <v>11</v>
      </c>
      <c r="B29" s="194"/>
      <c r="C29" s="194"/>
      <c r="D29" s="195"/>
      <c r="E29" s="196"/>
      <c r="F29" s="196"/>
      <c r="G29" s="196"/>
      <c r="H29" s="196"/>
      <c r="I29" s="197"/>
    </row>
    <row r="30" spans="1:9" ht="24" customHeight="1">
      <c r="A30" s="240">
        <v>12</v>
      </c>
      <c r="B30" s="194"/>
      <c r="C30" s="194"/>
      <c r="D30" s="195"/>
      <c r="E30" s="196"/>
      <c r="F30" s="196"/>
      <c r="G30" s="196"/>
      <c r="H30" s="196"/>
      <c r="I30" s="197"/>
    </row>
    <row r="31" spans="1:9" ht="24" customHeight="1">
      <c r="A31" s="240">
        <v>13</v>
      </c>
      <c r="B31" s="194"/>
      <c r="C31" s="194"/>
      <c r="D31" s="195"/>
      <c r="E31" s="196"/>
      <c r="F31" s="196"/>
      <c r="G31" s="196"/>
      <c r="H31" s="196"/>
      <c r="I31" s="197"/>
    </row>
    <row r="32" spans="1:9" ht="24" customHeight="1">
      <c r="A32" s="240">
        <v>14</v>
      </c>
      <c r="B32" s="194"/>
      <c r="C32" s="194"/>
      <c r="D32" s="195"/>
      <c r="E32" s="196"/>
      <c r="F32" s="196"/>
      <c r="G32" s="196"/>
      <c r="H32" s="196"/>
      <c r="I32" s="197"/>
    </row>
    <row r="33" spans="1:9" ht="24" customHeight="1">
      <c r="A33" s="199"/>
      <c r="B33" s="200"/>
      <c r="C33" s="199"/>
      <c r="D33" s="199"/>
      <c r="E33" s="201"/>
      <c r="F33" s="199"/>
      <c r="G33" s="199"/>
      <c r="H33" s="199"/>
      <c r="I33" s="199"/>
    </row>
    <row r="34" spans="1:9" ht="12.75">
      <c r="A34" s="202" t="s">
        <v>309</v>
      </c>
      <c r="B34" s="203"/>
      <c r="C34" s="203"/>
      <c r="D34" s="204"/>
      <c r="E34" s="205"/>
      <c r="F34" s="202" t="s">
        <v>310</v>
      </c>
      <c r="G34" s="203"/>
      <c r="H34" s="203"/>
      <c r="I34" s="204"/>
    </row>
  </sheetData>
  <sheetProtection/>
  <mergeCells count="38">
    <mergeCell ref="A1:I1"/>
    <mergeCell ref="A2:I2"/>
    <mergeCell ref="A5:D5"/>
    <mergeCell ref="E5:I5"/>
    <mergeCell ref="A6:D6"/>
    <mergeCell ref="E6:I6"/>
    <mergeCell ref="A3:I3"/>
    <mergeCell ref="E7:I7"/>
    <mergeCell ref="E8:I8"/>
    <mergeCell ref="A9:D9"/>
    <mergeCell ref="E9:I9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6:I16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A34:D34"/>
    <mergeCell ref="F34:I34"/>
  </mergeCells>
  <printOptions/>
  <pageMargins left="0.7" right="0.7" top="0.787401575" bottom="0.787401575" header="0.3" footer="0.3"/>
  <pageSetup horizontalDpi="600" verticalDpi="600" orientation="portrait" paperSize="9" scale="8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Oswald, Marcel</dc:creator>
  <cp:keywords/>
  <dc:description/>
  <cp:lastModifiedBy>Natalie, Wagner</cp:lastModifiedBy>
  <cp:lastPrinted>2020-07-15T12:51:44Z</cp:lastPrinted>
  <dcterms:created xsi:type="dcterms:W3CDTF">2006-10-18T09:32:12Z</dcterms:created>
  <dcterms:modified xsi:type="dcterms:W3CDTF">2020-07-24T09:23:45Z</dcterms:modified>
  <cp:category/>
  <cp:version/>
  <cp:contentType/>
  <cp:contentStatus/>
</cp:coreProperties>
</file>